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filterPrivacy="1"/>
  <xr:revisionPtr revIDLastSave="0" documentId="13_ncr:1_{9DBAAE01-D923-4A09-B8F3-FD8DC4B5B217}" xr6:coauthVersionLast="47" xr6:coauthVersionMax="47" xr10:uidLastSave="{00000000-0000-0000-0000-000000000000}"/>
  <bookViews>
    <workbookView xWindow="-108" yWindow="-108" windowWidth="30936" windowHeight="16896" xr2:uid="{00000000-000D-0000-FFFF-FFFF00000000}"/>
  </bookViews>
  <sheets>
    <sheet name="tPA" sheetId="15" r:id="rId1"/>
    <sheet name="PAI-1" sheetId="14" r:id="rId2"/>
    <sheet name="mBDNF" sheetId="11" r:id="rId3"/>
    <sheet name="ProBDNF" sheetId="13" r:id="rId4"/>
    <sheet name="TrKB" sheetId="16" r:id="rId5"/>
    <sheet name="P75NTR" sheetId="12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35" i="12" l="1"/>
  <c r="K137" i="12"/>
  <c r="K139" i="12"/>
  <c r="K141" i="12"/>
  <c r="K143" i="12"/>
  <c r="K145" i="12"/>
  <c r="K147" i="12"/>
  <c r="K149" i="12"/>
  <c r="K151" i="12"/>
  <c r="K153" i="12"/>
  <c r="K155" i="12"/>
  <c r="K157" i="12"/>
  <c r="K159" i="12"/>
  <c r="K161" i="12"/>
  <c r="K133" i="12"/>
  <c r="K103" i="12"/>
  <c r="K105" i="12"/>
  <c r="K107" i="12"/>
  <c r="K109" i="12"/>
  <c r="K111" i="12"/>
  <c r="K113" i="12"/>
  <c r="K115" i="12"/>
  <c r="K117" i="12"/>
  <c r="K119" i="12"/>
  <c r="K121" i="12"/>
  <c r="K123" i="12"/>
  <c r="K125" i="12"/>
  <c r="K127" i="12"/>
  <c r="K129" i="12"/>
  <c r="K101" i="12"/>
  <c r="K70" i="12"/>
  <c r="K72" i="12"/>
  <c r="K74" i="12"/>
  <c r="K76" i="12"/>
  <c r="K78" i="12"/>
  <c r="K80" i="12"/>
  <c r="K82" i="12"/>
  <c r="K84" i="12"/>
  <c r="K86" i="12"/>
  <c r="K88" i="12"/>
  <c r="K90" i="12"/>
  <c r="K92" i="12"/>
  <c r="K94" i="12"/>
  <c r="K96" i="12"/>
  <c r="K68" i="12"/>
  <c r="K63" i="12"/>
  <c r="K2" i="12"/>
  <c r="I135" i="14" l="1"/>
  <c r="I136" i="14"/>
  <c r="I137" i="14"/>
  <c r="I138" i="14"/>
  <c r="I139" i="14"/>
  <c r="I140" i="14"/>
  <c r="I141" i="14"/>
  <c r="I142" i="14"/>
  <c r="I143" i="14"/>
  <c r="I144" i="14"/>
  <c r="I145" i="14"/>
  <c r="I146" i="14"/>
  <c r="I147" i="14"/>
  <c r="I148" i="14"/>
  <c r="I149" i="14"/>
  <c r="I150" i="14"/>
  <c r="I151" i="14"/>
  <c r="I152" i="14"/>
  <c r="I153" i="14"/>
  <c r="I154" i="14"/>
  <c r="I155" i="14"/>
  <c r="I156" i="14"/>
  <c r="I157" i="14"/>
  <c r="I158" i="14"/>
  <c r="I159" i="14"/>
  <c r="I160" i="14"/>
  <c r="I161" i="14"/>
  <c r="I162" i="14"/>
  <c r="I163" i="14"/>
  <c r="I102" i="14"/>
  <c r="I103" i="14"/>
  <c r="I104" i="14"/>
  <c r="I105" i="14"/>
  <c r="I106" i="14"/>
  <c r="I107" i="14"/>
  <c r="I108" i="14"/>
  <c r="I109" i="14"/>
  <c r="I110" i="14"/>
  <c r="I111" i="14"/>
  <c r="I112" i="14"/>
  <c r="I113" i="14"/>
  <c r="I114" i="14"/>
  <c r="I115" i="14"/>
  <c r="I116" i="14"/>
  <c r="J115" i="14" s="1"/>
  <c r="I117" i="14"/>
  <c r="I118" i="14"/>
  <c r="I119" i="14"/>
  <c r="I120" i="14"/>
  <c r="I121" i="14"/>
  <c r="I122" i="14"/>
  <c r="I123" i="14"/>
  <c r="I124" i="14"/>
  <c r="I125" i="14"/>
  <c r="I126" i="14"/>
  <c r="I127" i="14"/>
  <c r="I128" i="14"/>
  <c r="I129" i="14"/>
  <c r="I130" i="14"/>
  <c r="I69" i="14"/>
  <c r="I70" i="14"/>
  <c r="I71" i="14"/>
  <c r="I72" i="14"/>
  <c r="I73" i="14"/>
  <c r="I74" i="14"/>
  <c r="I75" i="14"/>
  <c r="I76" i="14"/>
  <c r="I77" i="14"/>
  <c r="I78" i="14"/>
  <c r="I79" i="14"/>
  <c r="I80" i="14"/>
  <c r="I81" i="14"/>
  <c r="I82" i="14"/>
  <c r="I83" i="14"/>
  <c r="I84" i="14"/>
  <c r="I85" i="14"/>
  <c r="I86" i="14"/>
  <c r="I87" i="14"/>
  <c r="I88" i="14"/>
  <c r="I89" i="14"/>
  <c r="I90" i="14"/>
  <c r="I91" i="14"/>
  <c r="I92" i="14"/>
  <c r="I93" i="14"/>
  <c r="I94" i="14"/>
  <c r="I95" i="14"/>
  <c r="I96" i="14"/>
  <c r="I97" i="14"/>
  <c r="I36" i="14"/>
  <c r="I37" i="14"/>
  <c r="J37" i="14" s="1"/>
  <c r="I38" i="14"/>
  <c r="I39" i="14"/>
  <c r="I40" i="14"/>
  <c r="J39" i="14" s="1"/>
  <c r="I41" i="14"/>
  <c r="J41" i="14" s="1"/>
  <c r="I42" i="14"/>
  <c r="I43" i="14"/>
  <c r="J43" i="14" s="1"/>
  <c r="I44" i="14"/>
  <c r="I45" i="14"/>
  <c r="I46" i="14"/>
  <c r="J45" i="14" s="1"/>
  <c r="I47" i="14"/>
  <c r="J47" i="14" s="1"/>
  <c r="I48" i="14"/>
  <c r="I49" i="14"/>
  <c r="J49" i="14" s="1"/>
  <c r="I50" i="14"/>
  <c r="I51" i="14"/>
  <c r="I52" i="14"/>
  <c r="J51" i="14" s="1"/>
  <c r="I53" i="14"/>
  <c r="J53" i="14" s="1"/>
  <c r="I54" i="14"/>
  <c r="I55" i="14"/>
  <c r="J55" i="14" s="1"/>
  <c r="I56" i="14"/>
  <c r="I57" i="14"/>
  <c r="I58" i="14"/>
  <c r="J57" i="14" s="1"/>
  <c r="I59" i="14"/>
  <c r="J59" i="14" s="1"/>
  <c r="I60" i="14"/>
  <c r="I61" i="14"/>
  <c r="J61" i="14" s="1"/>
  <c r="I62" i="14"/>
  <c r="I63" i="14"/>
  <c r="I64" i="14"/>
  <c r="J63" i="14" s="1"/>
  <c r="I134" i="16"/>
  <c r="I135" i="16"/>
  <c r="I136" i="16"/>
  <c r="J136" i="16" s="1"/>
  <c r="I137" i="16"/>
  <c r="I138" i="16"/>
  <c r="J138" i="16" s="1"/>
  <c r="I139" i="16"/>
  <c r="I140" i="16"/>
  <c r="I141" i="16"/>
  <c r="I142" i="16"/>
  <c r="J142" i="16" s="1"/>
  <c r="I143" i="16"/>
  <c r="I144" i="16"/>
  <c r="I145" i="16"/>
  <c r="I146" i="16"/>
  <c r="I147" i="16"/>
  <c r="I148" i="16"/>
  <c r="J148" i="16" s="1"/>
  <c r="I149" i="16"/>
  <c r="I150" i="16"/>
  <c r="J150" i="16" s="1"/>
  <c r="I151" i="16"/>
  <c r="I152" i="16"/>
  <c r="I153" i="16"/>
  <c r="I154" i="16"/>
  <c r="J154" i="16" s="1"/>
  <c r="I155" i="16"/>
  <c r="I156" i="16"/>
  <c r="J156" i="16" s="1"/>
  <c r="I157" i="16"/>
  <c r="I158" i="16"/>
  <c r="I159" i="16"/>
  <c r="I160" i="16"/>
  <c r="I161" i="16"/>
  <c r="I162" i="16"/>
  <c r="J162" i="16" s="1"/>
  <c r="I133" i="16"/>
  <c r="K121" i="16"/>
  <c r="I102" i="16"/>
  <c r="J102" i="16" s="1"/>
  <c r="I103" i="16"/>
  <c r="I104" i="16"/>
  <c r="I105" i="16"/>
  <c r="I106" i="16"/>
  <c r="I107" i="16"/>
  <c r="I108" i="16"/>
  <c r="J108" i="16" s="1"/>
  <c r="I109" i="16"/>
  <c r="I110" i="16"/>
  <c r="I111" i="16"/>
  <c r="I112" i="16"/>
  <c r="J112" i="16" s="1"/>
  <c r="I113" i="16"/>
  <c r="I114" i="16"/>
  <c r="J114" i="16" s="1"/>
  <c r="I115" i="16"/>
  <c r="I116" i="16"/>
  <c r="I117" i="16"/>
  <c r="I118" i="16"/>
  <c r="I119" i="16"/>
  <c r="I120" i="16"/>
  <c r="J120" i="16" s="1"/>
  <c r="I121" i="16"/>
  <c r="I122" i="16"/>
  <c r="I123" i="16"/>
  <c r="I124" i="16"/>
  <c r="J124" i="16" s="1"/>
  <c r="I125" i="16"/>
  <c r="J125" i="16" s="1"/>
  <c r="I126" i="16"/>
  <c r="J126" i="16" s="1"/>
  <c r="I127" i="16"/>
  <c r="I128" i="16"/>
  <c r="I129" i="16"/>
  <c r="I130" i="16"/>
  <c r="J130" i="16" s="1"/>
  <c r="I69" i="16"/>
  <c r="I70" i="16"/>
  <c r="I71" i="16"/>
  <c r="I72" i="16"/>
  <c r="I73" i="16"/>
  <c r="J73" i="16" s="1"/>
  <c r="I74" i="16"/>
  <c r="I75" i="16"/>
  <c r="I76" i="16"/>
  <c r="I77" i="16"/>
  <c r="I78" i="16"/>
  <c r="J78" i="16" s="1"/>
  <c r="K78" i="16" s="1"/>
  <c r="I79" i="16"/>
  <c r="J79" i="16" s="1"/>
  <c r="I80" i="16"/>
  <c r="I81" i="16"/>
  <c r="I82" i="16"/>
  <c r="I83" i="16"/>
  <c r="I84" i="16"/>
  <c r="J84" i="16" s="1"/>
  <c r="K84" i="16" s="1"/>
  <c r="I85" i="16"/>
  <c r="J85" i="16" s="1"/>
  <c r="I86" i="16"/>
  <c r="I87" i="16"/>
  <c r="I88" i="16"/>
  <c r="I89" i="16"/>
  <c r="I90" i="16"/>
  <c r="I91" i="16"/>
  <c r="J91" i="16" s="1"/>
  <c r="I92" i="16"/>
  <c r="I93" i="16"/>
  <c r="I94" i="16"/>
  <c r="I95" i="16"/>
  <c r="I96" i="16"/>
  <c r="J96" i="16" s="1"/>
  <c r="K96" i="16" s="1"/>
  <c r="I97" i="16"/>
  <c r="J97" i="16" s="1"/>
  <c r="I36" i="16"/>
  <c r="I37" i="16"/>
  <c r="I38" i="16"/>
  <c r="I39" i="16"/>
  <c r="I40" i="16"/>
  <c r="J40" i="16" s="1"/>
  <c r="I41" i="16"/>
  <c r="I42" i="16"/>
  <c r="I43" i="16"/>
  <c r="I44" i="16"/>
  <c r="I45" i="16"/>
  <c r="I46" i="16"/>
  <c r="J46" i="16" s="1"/>
  <c r="I47" i="16"/>
  <c r="J47" i="16" s="1"/>
  <c r="K47" i="16" s="1"/>
  <c r="I48" i="16"/>
  <c r="I49" i="16"/>
  <c r="I50" i="16"/>
  <c r="I51" i="16"/>
  <c r="I52" i="16"/>
  <c r="J52" i="16" s="1"/>
  <c r="I53" i="16"/>
  <c r="J53" i="16" s="1"/>
  <c r="I54" i="16"/>
  <c r="I55" i="16"/>
  <c r="I56" i="16"/>
  <c r="I57" i="16"/>
  <c r="I58" i="16"/>
  <c r="J58" i="16" s="1"/>
  <c r="I59" i="16"/>
  <c r="J59" i="16" s="1"/>
  <c r="I60" i="16"/>
  <c r="I61" i="16"/>
  <c r="I62" i="16"/>
  <c r="I63" i="16"/>
  <c r="I64" i="16"/>
  <c r="J64" i="16" s="1"/>
  <c r="I35" i="16"/>
  <c r="J35" i="16" s="1"/>
  <c r="K35" i="16" s="1"/>
  <c r="I3" i="16"/>
  <c r="I4" i="16"/>
  <c r="I5" i="16"/>
  <c r="I6" i="16"/>
  <c r="J6" i="16" s="1"/>
  <c r="I7" i="16"/>
  <c r="J7" i="16" s="1"/>
  <c r="I8" i="16"/>
  <c r="I9" i="16"/>
  <c r="I10" i="16"/>
  <c r="I11" i="16"/>
  <c r="I12" i="16"/>
  <c r="J12" i="16" s="1"/>
  <c r="I13" i="16"/>
  <c r="J13" i="16" s="1"/>
  <c r="I14" i="16"/>
  <c r="J14" i="16" s="1"/>
  <c r="I15" i="16"/>
  <c r="I16" i="16"/>
  <c r="I17" i="16"/>
  <c r="I18" i="16"/>
  <c r="J18" i="16" s="1"/>
  <c r="I19" i="16"/>
  <c r="J19" i="16" s="1"/>
  <c r="I20" i="16"/>
  <c r="J20" i="16" s="1"/>
  <c r="I21" i="16"/>
  <c r="I22" i="16"/>
  <c r="I23" i="16"/>
  <c r="I24" i="16"/>
  <c r="I25" i="16"/>
  <c r="I26" i="16"/>
  <c r="J26" i="16" s="1"/>
  <c r="I27" i="16"/>
  <c r="I28" i="16"/>
  <c r="I29" i="16"/>
  <c r="I30" i="16"/>
  <c r="J30" i="16" s="1"/>
  <c r="I31" i="16"/>
  <c r="I134" i="15"/>
  <c r="I135" i="15"/>
  <c r="I136" i="15"/>
  <c r="I137" i="15"/>
  <c r="I138" i="15"/>
  <c r="I139" i="15"/>
  <c r="I140" i="15"/>
  <c r="I141" i="15"/>
  <c r="I142" i="15"/>
  <c r="I143" i="15"/>
  <c r="I144" i="15"/>
  <c r="I145" i="15"/>
  <c r="I146" i="15"/>
  <c r="I147" i="15"/>
  <c r="I148" i="15"/>
  <c r="I149" i="15"/>
  <c r="I150" i="15"/>
  <c r="I151" i="15"/>
  <c r="I152" i="15"/>
  <c r="I153" i="15"/>
  <c r="I154" i="15"/>
  <c r="I155" i="15"/>
  <c r="I156" i="15"/>
  <c r="I157" i="15"/>
  <c r="I158" i="15"/>
  <c r="I159" i="15"/>
  <c r="I160" i="15"/>
  <c r="I161" i="15"/>
  <c r="I162" i="15"/>
  <c r="I133" i="15"/>
  <c r="I102" i="15"/>
  <c r="I103" i="15"/>
  <c r="I104" i="15"/>
  <c r="I105" i="15"/>
  <c r="I106" i="15"/>
  <c r="I107" i="15"/>
  <c r="I108" i="15"/>
  <c r="I109" i="15"/>
  <c r="I110" i="15"/>
  <c r="I111" i="15"/>
  <c r="I112" i="15"/>
  <c r="I113" i="15"/>
  <c r="I114" i="15"/>
  <c r="I115" i="15"/>
  <c r="I116" i="15"/>
  <c r="I117" i="15"/>
  <c r="I118" i="15"/>
  <c r="I119" i="15"/>
  <c r="I120" i="15"/>
  <c r="I121" i="15"/>
  <c r="I122" i="15"/>
  <c r="I123" i="15"/>
  <c r="I124" i="15"/>
  <c r="I125" i="15"/>
  <c r="I126" i="15"/>
  <c r="I127" i="15"/>
  <c r="I128" i="15"/>
  <c r="I129" i="15"/>
  <c r="I130" i="15"/>
  <c r="I69" i="15"/>
  <c r="I70" i="15"/>
  <c r="I71" i="15"/>
  <c r="I72" i="15"/>
  <c r="I73" i="15"/>
  <c r="I74" i="15"/>
  <c r="I75" i="15"/>
  <c r="I76" i="15"/>
  <c r="I77" i="15"/>
  <c r="I78" i="15"/>
  <c r="I79" i="15"/>
  <c r="I80" i="15"/>
  <c r="I81" i="15"/>
  <c r="I82" i="15"/>
  <c r="I83" i="15"/>
  <c r="I84" i="15"/>
  <c r="I85" i="15"/>
  <c r="I86" i="15"/>
  <c r="I87" i="15"/>
  <c r="I88" i="15"/>
  <c r="I89" i="15"/>
  <c r="I90" i="15"/>
  <c r="I91" i="15"/>
  <c r="I92" i="15"/>
  <c r="I93" i="15"/>
  <c r="I94" i="15"/>
  <c r="I95" i="15"/>
  <c r="I96" i="15"/>
  <c r="I97" i="15"/>
  <c r="I68" i="15"/>
  <c r="I36" i="15"/>
  <c r="I37" i="15"/>
  <c r="I38" i="15"/>
  <c r="I39" i="15"/>
  <c r="I40" i="15"/>
  <c r="I41" i="15"/>
  <c r="I42" i="15"/>
  <c r="I43" i="15"/>
  <c r="I44" i="15"/>
  <c r="I45" i="15"/>
  <c r="I46" i="15"/>
  <c r="I47" i="15"/>
  <c r="I48" i="15"/>
  <c r="I49" i="15"/>
  <c r="I50" i="15"/>
  <c r="I51" i="15"/>
  <c r="I52" i="15"/>
  <c r="I53" i="15"/>
  <c r="I54" i="15"/>
  <c r="I55" i="15"/>
  <c r="I56" i="15"/>
  <c r="I57" i="15"/>
  <c r="I58" i="15"/>
  <c r="I59" i="15"/>
  <c r="I60" i="15"/>
  <c r="I61" i="15"/>
  <c r="I62" i="15"/>
  <c r="I63" i="15"/>
  <c r="I64" i="15"/>
  <c r="I35" i="15"/>
  <c r="I134" i="13"/>
  <c r="I135" i="13"/>
  <c r="I136" i="13"/>
  <c r="I137" i="13"/>
  <c r="I138" i="13"/>
  <c r="I139" i="13"/>
  <c r="I140" i="13"/>
  <c r="I141" i="13"/>
  <c r="I142" i="13"/>
  <c r="I143" i="13"/>
  <c r="I144" i="13"/>
  <c r="I145" i="13"/>
  <c r="I146" i="13"/>
  <c r="I147" i="13"/>
  <c r="I148" i="13"/>
  <c r="I149" i="13"/>
  <c r="I150" i="13"/>
  <c r="I151" i="13"/>
  <c r="I152" i="13"/>
  <c r="I153" i="13"/>
  <c r="I154" i="13"/>
  <c r="I155" i="13"/>
  <c r="I156" i="13"/>
  <c r="I157" i="13"/>
  <c r="I158" i="13"/>
  <c r="I159" i="13"/>
  <c r="I160" i="13"/>
  <c r="I161" i="13"/>
  <c r="I162" i="13"/>
  <c r="I133" i="13"/>
  <c r="I102" i="13"/>
  <c r="I103" i="13"/>
  <c r="I104" i="13"/>
  <c r="I105" i="13"/>
  <c r="I106" i="13"/>
  <c r="I107" i="13"/>
  <c r="I108" i="13"/>
  <c r="I109" i="13"/>
  <c r="I110" i="13"/>
  <c r="I111" i="13"/>
  <c r="I112" i="13"/>
  <c r="I113" i="13"/>
  <c r="I114" i="13"/>
  <c r="I115" i="13"/>
  <c r="I116" i="13"/>
  <c r="I117" i="13"/>
  <c r="I118" i="13"/>
  <c r="I119" i="13"/>
  <c r="I120" i="13"/>
  <c r="I121" i="13"/>
  <c r="I122" i="13"/>
  <c r="I123" i="13"/>
  <c r="I124" i="13"/>
  <c r="I125" i="13"/>
  <c r="I126" i="13"/>
  <c r="I127" i="13"/>
  <c r="I128" i="13"/>
  <c r="I129" i="13"/>
  <c r="I130" i="13"/>
  <c r="I101" i="13"/>
  <c r="I69" i="13"/>
  <c r="I70" i="13"/>
  <c r="I71" i="13"/>
  <c r="I72" i="13"/>
  <c r="I73" i="13"/>
  <c r="I74" i="13"/>
  <c r="I75" i="13"/>
  <c r="I76" i="13"/>
  <c r="I77" i="13"/>
  <c r="I78" i="13"/>
  <c r="I79" i="13"/>
  <c r="I80" i="13"/>
  <c r="I81" i="13"/>
  <c r="I82" i="13"/>
  <c r="I83" i="13"/>
  <c r="I84" i="13"/>
  <c r="I85" i="13"/>
  <c r="I86" i="13"/>
  <c r="I87" i="13"/>
  <c r="I88" i="13"/>
  <c r="I89" i="13"/>
  <c r="I90" i="13"/>
  <c r="I91" i="13"/>
  <c r="I92" i="13"/>
  <c r="I93" i="13"/>
  <c r="I94" i="13"/>
  <c r="I95" i="13"/>
  <c r="I96" i="13"/>
  <c r="I97" i="13"/>
  <c r="J45" i="13"/>
  <c r="J47" i="13"/>
  <c r="J57" i="13"/>
  <c r="J59" i="13"/>
  <c r="I36" i="13"/>
  <c r="I37" i="13"/>
  <c r="J37" i="13" s="1"/>
  <c r="I38" i="13"/>
  <c r="I39" i="13"/>
  <c r="I40" i="13"/>
  <c r="J39" i="13" s="1"/>
  <c r="I41" i="13"/>
  <c r="J41" i="13" s="1"/>
  <c r="I42" i="13"/>
  <c r="I43" i="13"/>
  <c r="J43" i="13" s="1"/>
  <c r="I44" i="13"/>
  <c r="I45" i="13"/>
  <c r="I46" i="13"/>
  <c r="I47" i="13"/>
  <c r="I48" i="13"/>
  <c r="I49" i="13"/>
  <c r="J49" i="13" s="1"/>
  <c r="I50" i="13"/>
  <c r="I51" i="13"/>
  <c r="I52" i="13"/>
  <c r="J51" i="13" s="1"/>
  <c r="I53" i="13"/>
  <c r="J53" i="13" s="1"/>
  <c r="I54" i="13"/>
  <c r="I55" i="13"/>
  <c r="J55" i="13" s="1"/>
  <c r="I56" i="13"/>
  <c r="I57" i="13"/>
  <c r="I58" i="13"/>
  <c r="I59" i="13"/>
  <c r="I60" i="13"/>
  <c r="I61" i="13"/>
  <c r="J61" i="13" s="1"/>
  <c r="I62" i="13"/>
  <c r="I63" i="13"/>
  <c r="I64" i="13"/>
  <c r="J63" i="13" s="1"/>
  <c r="I134" i="14"/>
  <c r="J134" i="14" s="1"/>
  <c r="I101" i="14"/>
  <c r="I68" i="14"/>
  <c r="I35" i="14"/>
  <c r="J35" i="14" s="1"/>
  <c r="I31" i="14"/>
  <c r="I30" i="14"/>
  <c r="I29" i="14"/>
  <c r="I28" i="14"/>
  <c r="I27" i="14"/>
  <c r="I26" i="14"/>
  <c r="I25" i="14"/>
  <c r="I24" i="14"/>
  <c r="I23" i="14"/>
  <c r="I22" i="14"/>
  <c r="I21" i="14"/>
  <c r="I20" i="14"/>
  <c r="I19" i="14"/>
  <c r="I18" i="14"/>
  <c r="I17" i="14"/>
  <c r="I16" i="14"/>
  <c r="J16" i="14" s="1"/>
  <c r="I15" i="14"/>
  <c r="I14" i="14"/>
  <c r="I13" i="14"/>
  <c r="I12" i="14"/>
  <c r="J12" i="14" s="1"/>
  <c r="I11" i="14"/>
  <c r="I10" i="14"/>
  <c r="I9" i="14"/>
  <c r="I8" i="14"/>
  <c r="J8" i="14" s="1"/>
  <c r="I7" i="14"/>
  <c r="I6" i="14"/>
  <c r="I5" i="14"/>
  <c r="J4" i="14" s="1"/>
  <c r="I4" i="14"/>
  <c r="I3" i="14"/>
  <c r="I2" i="14"/>
  <c r="I3" i="15"/>
  <c r="I4" i="15"/>
  <c r="I5" i="15"/>
  <c r="I6" i="15"/>
  <c r="I7" i="15"/>
  <c r="I8" i="15"/>
  <c r="I9" i="15"/>
  <c r="I10" i="15"/>
  <c r="I11" i="15"/>
  <c r="I12" i="15"/>
  <c r="I13" i="15"/>
  <c r="I14" i="15"/>
  <c r="I15" i="15"/>
  <c r="I16" i="15"/>
  <c r="I17" i="15"/>
  <c r="I18" i="15"/>
  <c r="I19" i="15"/>
  <c r="I20" i="15"/>
  <c r="I21" i="15"/>
  <c r="I22" i="15"/>
  <c r="I23" i="15"/>
  <c r="I24" i="15"/>
  <c r="I25" i="15"/>
  <c r="I26" i="15"/>
  <c r="I27" i="15"/>
  <c r="I28" i="15"/>
  <c r="I29" i="15"/>
  <c r="I30" i="15"/>
  <c r="I31" i="15"/>
  <c r="I3" i="13"/>
  <c r="I4" i="13"/>
  <c r="I5" i="13"/>
  <c r="I6" i="13"/>
  <c r="I7" i="13"/>
  <c r="I8" i="13"/>
  <c r="I9" i="13"/>
  <c r="I10" i="13"/>
  <c r="I11" i="13"/>
  <c r="I12" i="13"/>
  <c r="I13" i="13"/>
  <c r="I14" i="13"/>
  <c r="I15" i="13"/>
  <c r="I16" i="13"/>
  <c r="I17" i="13"/>
  <c r="I18" i="13"/>
  <c r="I19" i="13"/>
  <c r="I20" i="13"/>
  <c r="I21" i="13"/>
  <c r="I22" i="13"/>
  <c r="I23" i="13"/>
  <c r="I24" i="13"/>
  <c r="I25" i="13"/>
  <c r="I26" i="13"/>
  <c r="I27" i="13"/>
  <c r="I28" i="13"/>
  <c r="I29" i="13"/>
  <c r="I30" i="13"/>
  <c r="I31" i="13"/>
  <c r="J151" i="13"/>
  <c r="J139" i="13"/>
  <c r="J135" i="13"/>
  <c r="J115" i="13"/>
  <c r="I68" i="13"/>
  <c r="J68" i="13" s="1"/>
  <c r="I35" i="13"/>
  <c r="J35" i="13" s="1"/>
  <c r="I2" i="13"/>
  <c r="J2" i="13" s="1"/>
  <c r="J160" i="16"/>
  <c r="J158" i="16"/>
  <c r="J152" i="16"/>
  <c r="J146" i="16"/>
  <c r="J144" i="16"/>
  <c r="J140" i="16"/>
  <c r="J134" i="16"/>
  <c r="J133" i="16"/>
  <c r="K133" i="16" s="1"/>
  <c r="J128" i="16"/>
  <c r="J122" i="16"/>
  <c r="J121" i="16"/>
  <c r="J116" i="16"/>
  <c r="J110" i="16"/>
  <c r="J104" i="16"/>
  <c r="I101" i="16"/>
  <c r="J95" i="16"/>
  <c r="J93" i="16"/>
  <c r="J92" i="16"/>
  <c r="K92" i="16" s="1"/>
  <c r="J90" i="16"/>
  <c r="K90" i="16" s="1"/>
  <c r="J89" i="16"/>
  <c r="J88" i="16"/>
  <c r="K88" i="16" s="1"/>
  <c r="J87" i="16"/>
  <c r="J82" i="16"/>
  <c r="J81" i="16"/>
  <c r="J80" i="16"/>
  <c r="K80" i="16" s="1"/>
  <c r="J77" i="16"/>
  <c r="J76" i="16"/>
  <c r="K76" i="16" s="1"/>
  <c r="J75" i="16"/>
  <c r="J72" i="16"/>
  <c r="K72" i="16" s="1"/>
  <c r="J71" i="16"/>
  <c r="J69" i="16"/>
  <c r="I68" i="16"/>
  <c r="J63" i="16"/>
  <c r="J62" i="16"/>
  <c r="J61" i="16"/>
  <c r="J60" i="16"/>
  <c r="J57" i="16"/>
  <c r="J56" i="16"/>
  <c r="J55" i="16"/>
  <c r="J54" i="16"/>
  <c r="J51" i="16"/>
  <c r="J50" i="16"/>
  <c r="J49" i="16"/>
  <c r="J48" i="16"/>
  <c r="J45" i="16"/>
  <c r="J44" i="16"/>
  <c r="J43" i="16"/>
  <c r="J42" i="16"/>
  <c r="J41" i="16"/>
  <c r="J39" i="16"/>
  <c r="J38" i="16"/>
  <c r="J37" i="16"/>
  <c r="J36" i="16"/>
  <c r="J31" i="16"/>
  <c r="J29" i="16"/>
  <c r="J28" i="16"/>
  <c r="J27" i="16"/>
  <c r="J25" i="16"/>
  <c r="J24" i="16"/>
  <c r="J23" i="16"/>
  <c r="J22" i="16"/>
  <c r="J21" i="16"/>
  <c r="J17" i="16"/>
  <c r="J16" i="16"/>
  <c r="J15" i="16"/>
  <c r="J11" i="16"/>
  <c r="J10" i="16"/>
  <c r="J9" i="16"/>
  <c r="J8" i="16"/>
  <c r="J5" i="16"/>
  <c r="J4" i="16"/>
  <c r="J3" i="16"/>
  <c r="I2" i="16"/>
  <c r="J2" i="16" s="1"/>
  <c r="J24" i="14" l="1"/>
  <c r="J10" i="14"/>
  <c r="J6" i="14"/>
  <c r="J72" i="14"/>
  <c r="J14" i="14"/>
  <c r="J20" i="14"/>
  <c r="J26" i="14"/>
  <c r="J30" i="14"/>
  <c r="J2" i="14"/>
  <c r="J18" i="14"/>
  <c r="J22" i="14"/>
  <c r="J28" i="14"/>
  <c r="K82" i="16"/>
  <c r="K125" i="16"/>
  <c r="J160" i="14"/>
  <c r="J138" i="14"/>
  <c r="J158" i="14"/>
  <c r="J148" i="14"/>
  <c r="J150" i="14"/>
  <c r="J144" i="14"/>
  <c r="J140" i="14"/>
  <c r="J162" i="14"/>
  <c r="J154" i="14"/>
  <c r="J136" i="14"/>
  <c r="J152" i="14"/>
  <c r="J146" i="14"/>
  <c r="J142" i="14"/>
  <c r="J129" i="14"/>
  <c r="J127" i="14"/>
  <c r="J109" i="14"/>
  <c r="J121" i="14"/>
  <c r="J125" i="14"/>
  <c r="J107" i="14"/>
  <c r="J113" i="14"/>
  <c r="J111" i="14"/>
  <c r="J103" i="14"/>
  <c r="J123" i="14"/>
  <c r="J117" i="14"/>
  <c r="J101" i="14"/>
  <c r="J105" i="14"/>
  <c r="J96" i="14"/>
  <c r="J78" i="14"/>
  <c r="J94" i="14"/>
  <c r="J80" i="14"/>
  <c r="J86" i="14"/>
  <c r="J92" i="14"/>
  <c r="J84" i="14"/>
  <c r="J70" i="14"/>
  <c r="J74" i="14"/>
  <c r="J90" i="14"/>
  <c r="J68" i="14"/>
  <c r="J82" i="14"/>
  <c r="J143" i="16"/>
  <c r="K143" i="16" s="1"/>
  <c r="J151" i="16"/>
  <c r="K151" i="16" s="1"/>
  <c r="J159" i="16"/>
  <c r="K159" i="16" s="1"/>
  <c r="J155" i="16"/>
  <c r="K155" i="16" s="1"/>
  <c r="J137" i="16"/>
  <c r="K137" i="16" s="1"/>
  <c r="J147" i="16"/>
  <c r="K147" i="16" s="1"/>
  <c r="J106" i="16"/>
  <c r="J118" i="16"/>
  <c r="J117" i="16"/>
  <c r="K117" i="16" s="1"/>
  <c r="J119" i="16"/>
  <c r="K119" i="16" s="1"/>
  <c r="J123" i="16"/>
  <c r="K123" i="16" s="1"/>
  <c r="J129" i="16"/>
  <c r="K129" i="16" s="1"/>
  <c r="J105" i="16"/>
  <c r="K105" i="16" s="1"/>
  <c r="J111" i="16"/>
  <c r="K111" i="16" s="1"/>
  <c r="J113" i="16"/>
  <c r="K113" i="16" s="1"/>
  <c r="J115" i="16"/>
  <c r="K115" i="16" s="1"/>
  <c r="J70" i="16"/>
  <c r="K70" i="16" s="1"/>
  <c r="J94" i="16"/>
  <c r="K94" i="16" s="1"/>
  <c r="K49" i="16"/>
  <c r="K45" i="16"/>
  <c r="K55" i="16"/>
  <c r="K51" i="16"/>
  <c r="K43" i="16"/>
  <c r="K57" i="16"/>
  <c r="K63" i="16"/>
  <c r="K59" i="16"/>
  <c r="K61" i="16"/>
  <c r="K41" i="16"/>
  <c r="K37" i="16"/>
  <c r="K16" i="16"/>
  <c r="K26" i="16"/>
  <c r="K20" i="16"/>
  <c r="K12" i="16"/>
  <c r="K4" i="16"/>
  <c r="K30" i="16"/>
  <c r="K8" i="16"/>
  <c r="K2" i="16"/>
  <c r="J141" i="13"/>
  <c r="J159" i="13"/>
  <c r="J155" i="13"/>
  <c r="J111" i="13"/>
  <c r="J123" i="13"/>
  <c r="J107" i="13"/>
  <c r="J96" i="13"/>
  <c r="J74" i="13"/>
  <c r="J94" i="13"/>
  <c r="J76" i="14"/>
  <c r="J156" i="14"/>
  <c r="J88" i="14"/>
  <c r="J119" i="14"/>
  <c r="J78" i="13"/>
  <c r="J90" i="13"/>
  <c r="J103" i="13"/>
  <c r="J145" i="13"/>
  <c r="J70" i="13"/>
  <c r="J137" i="13"/>
  <c r="J147" i="13"/>
  <c r="J10" i="13"/>
  <c r="J22" i="13"/>
  <c r="J28" i="13"/>
  <c r="J4" i="13"/>
  <c r="J16" i="13"/>
  <c r="J6" i="13"/>
  <c r="J12" i="13"/>
  <c r="J18" i="13"/>
  <c r="J24" i="13"/>
  <c r="J30" i="13"/>
  <c r="J8" i="13"/>
  <c r="J14" i="13"/>
  <c r="J20" i="13"/>
  <c r="J26" i="13"/>
  <c r="J109" i="13"/>
  <c r="J76" i="13"/>
  <c r="J101" i="13"/>
  <c r="J80" i="13"/>
  <c r="J84" i="13"/>
  <c r="J88" i="13"/>
  <c r="J105" i="13"/>
  <c r="J119" i="13"/>
  <c r="J92" i="13"/>
  <c r="J72" i="13"/>
  <c r="J82" i="13"/>
  <c r="J86" i="13"/>
  <c r="J149" i="13"/>
  <c r="J127" i="13"/>
  <c r="J133" i="13"/>
  <c r="J153" i="13"/>
  <c r="J157" i="13"/>
  <c r="J161" i="13"/>
  <c r="J113" i="13"/>
  <c r="J117" i="13"/>
  <c r="J121" i="13"/>
  <c r="J125" i="13"/>
  <c r="J129" i="13"/>
  <c r="J143" i="13"/>
  <c r="J101" i="16"/>
  <c r="K101" i="16" s="1"/>
  <c r="K28" i="16"/>
  <c r="K24" i="16"/>
  <c r="J109" i="16"/>
  <c r="K109" i="16" s="1"/>
  <c r="K39" i="16"/>
  <c r="K53" i="16"/>
  <c r="J83" i="16"/>
  <c r="J103" i="16"/>
  <c r="K103" i="16" s="1"/>
  <c r="K6" i="16"/>
  <c r="K10" i="16"/>
  <c r="K14" i="16"/>
  <c r="K18" i="16"/>
  <c r="K22" i="16"/>
  <c r="J68" i="16"/>
  <c r="K68" i="16" s="1"/>
  <c r="J86" i="16"/>
  <c r="K86" i="16" s="1"/>
  <c r="J127" i="16"/>
  <c r="K127" i="16" s="1"/>
  <c r="J107" i="16"/>
  <c r="K107" i="16" s="1"/>
  <c r="J145" i="16"/>
  <c r="K145" i="16" s="1"/>
  <c r="J74" i="16"/>
  <c r="K74" i="16" s="1"/>
  <c r="J139" i="16"/>
  <c r="K139" i="16" s="1"/>
  <c r="J141" i="16"/>
  <c r="K141" i="16" s="1"/>
  <c r="J149" i="16"/>
  <c r="K149" i="16" s="1"/>
  <c r="J161" i="16"/>
  <c r="K161" i="16" s="1"/>
  <c r="J153" i="16"/>
  <c r="K153" i="16" s="1"/>
  <c r="J135" i="16"/>
  <c r="K135" i="16" s="1"/>
  <c r="J157" i="16"/>
  <c r="K157" i="16" s="1"/>
  <c r="J162" i="15" l="1"/>
  <c r="J160" i="15"/>
  <c r="J159" i="15"/>
  <c r="K159" i="15" s="1"/>
  <c r="J158" i="15"/>
  <c r="J157" i="15"/>
  <c r="J156" i="15"/>
  <c r="J154" i="15"/>
  <c r="J153" i="15"/>
  <c r="K153" i="15" s="1"/>
  <c r="J152" i="15"/>
  <c r="J150" i="15"/>
  <c r="J148" i="15"/>
  <c r="J146" i="15"/>
  <c r="J145" i="15"/>
  <c r="K145" i="15" s="1"/>
  <c r="J144" i="15"/>
  <c r="J142" i="15"/>
  <c r="J141" i="15"/>
  <c r="K141" i="15" s="1"/>
  <c r="J140" i="15"/>
  <c r="J139" i="15"/>
  <c r="J138" i="15"/>
  <c r="J136" i="15"/>
  <c r="J135" i="15"/>
  <c r="K135" i="15" s="1"/>
  <c r="J134" i="15"/>
  <c r="J133" i="15"/>
  <c r="J130" i="15"/>
  <c r="J128" i="15"/>
  <c r="J126" i="15"/>
  <c r="J125" i="15"/>
  <c r="K125" i="15" s="1"/>
  <c r="J124" i="15"/>
  <c r="J121" i="15"/>
  <c r="J120" i="15"/>
  <c r="J118" i="15"/>
  <c r="J116" i="15"/>
  <c r="J114" i="15"/>
  <c r="J113" i="15"/>
  <c r="K113" i="15" s="1"/>
  <c r="J112" i="15"/>
  <c r="J111" i="15"/>
  <c r="J110" i="15"/>
  <c r="J108" i="15"/>
  <c r="J107" i="15"/>
  <c r="K107" i="15" s="1"/>
  <c r="J106" i="15"/>
  <c r="J105" i="15"/>
  <c r="J104" i="15"/>
  <c r="J103" i="15"/>
  <c r="K103" i="15" s="1"/>
  <c r="J102" i="15"/>
  <c r="I101" i="15"/>
  <c r="J101" i="15" s="1"/>
  <c r="K101" i="15" s="1"/>
  <c r="J97" i="15"/>
  <c r="J96" i="15"/>
  <c r="J95" i="15"/>
  <c r="J93" i="15"/>
  <c r="J91" i="15"/>
  <c r="J90" i="15"/>
  <c r="K90" i="15" s="1"/>
  <c r="J89" i="15"/>
  <c r="J88" i="15"/>
  <c r="J87" i="15"/>
  <c r="J86" i="15"/>
  <c r="K86" i="15" s="1"/>
  <c r="J85" i="15"/>
  <c r="J83" i="15"/>
  <c r="J81" i="15"/>
  <c r="J80" i="15"/>
  <c r="J79" i="15"/>
  <c r="J78" i="15"/>
  <c r="K78" i="15" s="1"/>
  <c r="J76" i="15"/>
  <c r="J75" i="15"/>
  <c r="J74" i="15"/>
  <c r="K74" i="15" s="1"/>
  <c r="J73" i="15"/>
  <c r="J72" i="15"/>
  <c r="J71" i="15"/>
  <c r="J69" i="15"/>
  <c r="J64" i="15"/>
  <c r="J63" i="15"/>
  <c r="J62" i="15"/>
  <c r="J61" i="15"/>
  <c r="J60" i="15"/>
  <c r="J59" i="15"/>
  <c r="J58" i="15"/>
  <c r="J57" i="15"/>
  <c r="J56" i="15"/>
  <c r="J55" i="15"/>
  <c r="J54" i="15"/>
  <c r="J53" i="15"/>
  <c r="J52" i="15"/>
  <c r="J51" i="15"/>
  <c r="J50" i="15"/>
  <c r="J49" i="15"/>
  <c r="J48" i="15"/>
  <c r="J47" i="15"/>
  <c r="J46" i="15"/>
  <c r="J45" i="15"/>
  <c r="J44" i="15"/>
  <c r="J43" i="15"/>
  <c r="J42" i="15"/>
  <c r="J41" i="15"/>
  <c r="K41" i="15" s="1"/>
  <c r="J40" i="15"/>
  <c r="J39" i="15"/>
  <c r="J38" i="15"/>
  <c r="J37" i="15"/>
  <c r="J36" i="15"/>
  <c r="J35" i="15"/>
  <c r="J31" i="15"/>
  <c r="J30" i="15"/>
  <c r="J29" i="15"/>
  <c r="J28" i="15"/>
  <c r="J27" i="15"/>
  <c r="J26" i="15"/>
  <c r="J25" i="15"/>
  <c r="J24" i="15"/>
  <c r="J23" i="15"/>
  <c r="J22" i="15"/>
  <c r="J21" i="15"/>
  <c r="J20" i="15"/>
  <c r="J19" i="15"/>
  <c r="J18" i="15"/>
  <c r="J17" i="15"/>
  <c r="J16" i="15"/>
  <c r="J15" i="15"/>
  <c r="J14" i="15"/>
  <c r="J13" i="15"/>
  <c r="J12" i="15"/>
  <c r="J11" i="15"/>
  <c r="J10" i="15"/>
  <c r="J9" i="15"/>
  <c r="J8" i="15"/>
  <c r="J7" i="15"/>
  <c r="J6" i="15"/>
  <c r="J5" i="15"/>
  <c r="J4" i="15"/>
  <c r="J3" i="15"/>
  <c r="I2" i="15"/>
  <c r="J2" i="15" s="1"/>
  <c r="I36" i="12"/>
  <c r="J36" i="12" s="1"/>
  <c r="I37" i="12"/>
  <c r="J37" i="12" s="1"/>
  <c r="I38" i="12"/>
  <c r="J38" i="12" s="1"/>
  <c r="I39" i="12"/>
  <c r="J39" i="12" s="1"/>
  <c r="I40" i="12"/>
  <c r="J40" i="12" s="1"/>
  <c r="I41" i="12"/>
  <c r="J41" i="12" s="1"/>
  <c r="I42" i="12"/>
  <c r="J42" i="12" s="1"/>
  <c r="I43" i="12"/>
  <c r="J43" i="12" s="1"/>
  <c r="I44" i="12"/>
  <c r="J44" i="12" s="1"/>
  <c r="I45" i="12"/>
  <c r="J45" i="12" s="1"/>
  <c r="I46" i="12"/>
  <c r="J46" i="12" s="1"/>
  <c r="I47" i="12"/>
  <c r="J47" i="12" s="1"/>
  <c r="I48" i="12"/>
  <c r="J48" i="12" s="1"/>
  <c r="I49" i="12"/>
  <c r="J49" i="12" s="1"/>
  <c r="I50" i="12"/>
  <c r="J50" i="12" s="1"/>
  <c r="I51" i="12"/>
  <c r="J51" i="12" s="1"/>
  <c r="I52" i="12"/>
  <c r="J52" i="12" s="1"/>
  <c r="I53" i="12"/>
  <c r="J53" i="12" s="1"/>
  <c r="I54" i="12"/>
  <c r="J54" i="12" s="1"/>
  <c r="I55" i="12"/>
  <c r="J55" i="12" s="1"/>
  <c r="I56" i="12"/>
  <c r="J56" i="12" s="1"/>
  <c r="I57" i="12"/>
  <c r="J57" i="12" s="1"/>
  <c r="I58" i="12"/>
  <c r="J58" i="12" s="1"/>
  <c r="I59" i="12"/>
  <c r="J59" i="12" s="1"/>
  <c r="I60" i="12"/>
  <c r="J60" i="12" s="1"/>
  <c r="I61" i="12"/>
  <c r="J61" i="12" s="1"/>
  <c r="I62" i="12"/>
  <c r="J62" i="12" s="1"/>
  <c r="I63" i="12"/>
  <c r="J63" i="12" s="1"/>
  <c r="I64" i="12"/>
  <c r="J64" i="12" s="1"/>
  <c r="I3" i="12"/>
  <c r="I4" i="12"/>
  <c r="J4" i="12" s="1"/>
  <c r="I5" i="12"/>
  <c r="I6" i="12"/>
  <c r="J6" i="12" s="1"/>
  <c r="I7" i="12"/>
  <c r="J7" i="12" s="1"/>
  <c r="I8" i="12"/>
  <c r="J8" i="12" s="1"/>
  <c r="I9" i="12"/>
  <c r="J9" i="12" s="1"/>
  <c r="I10" i="12"/>
  <c r="J10" i="12" s="1"/>
  <c r="I11" i="12"/>
  <c r="I12" i="12"/>
  <c r="J12" i="12" s="1"/>
  <c r="I13" i="12"/>
  <c r="J13" i="12" s="1"/>
  <c r="I14" i="12"/>
  <c r="J14" i="12" s="1"/>
  <c r="I15" i="12"/>
  <c r="J15" i="12" s="1"/>
  <c r="I16" i="12"/>
  <c r="J16" i="12" s="1"/>
  <c r="I17" i="12"/>
  <c r="I18" i="12"/>
  <c r="J18" i="12" s="1"/>
  <c r="I19" i="12"/>
  <c r="J19" i="12" s="1"/>
  <c r="I20" i="12"/>
  <c r="J20" i="12" s="1"/>
  <c r="I21" i="12"/>
  <c r="I22" i="12"/>
  <c r="J22" i="12" s="1"/>
  <c r="I23" i="12"/>
  <c r="I24" i="12"/>
  <c r="J24" i="12" s="1"/>
  <c r="I25" i="12"/>
  <c r="J25" i="12" s="1"/>
  <c r="I26" i="12"/>
  <c r="J26" i="12" s="1"/>
  <c r="I27" i="12"/>
  <c r="J27" i="12" s="1"/>
  <c r="I28" i="12"/>
  <c r="J28" i="12" s="1"/>
  <c r="I29" i="12"/>
  <c r="I30" i="12"/>
  <c r="J30" i="12" s="1"/>
  <c r="I31" i="12"/>
  <c r="J31" i="12" s="1"/>
  <c r="J3" i="12"/>
  <c r="J5" i="12"/>
  <c r="J11" i="12"/>
  <c r="J17" i="12"/>
  <c r="J21" i="12"/>
  <c r="J23" i="12"/>
  <c r="J29" i="12"/>
  <c r="I2" i="12"/>
  <c r="J2" i="12" s="1"/>
  <c r="K76" i="15" l="1"/>
  <c r="K72" i="15"/>
  <c r="K111" i="15"/>
  <c r="K139" i="15"/>
  <c r="K80" i="15"/>
  <c r="K88" i="15"/>
  <c r="K96" i="15"/>
  <c r="K105" i="15"/>
  <c r="K121" i="15"/>
  <c r="K133" i="15"/>
  <c r="K157" i="15"/>
  <c r="K57" i="15"/>
  <c r="K51" i="15"/>
  <c r="K22" i="15"/>
  <c r="K18" i="15"/>
  <c r="K20" i="15"/>
  <c r="K10" i="15"/>
  <c r="K35" i="15"/>
  <c r="K12" i="15"/>
  <c r="K37" i="15"/>
  <c r="K43" i="15"/>
  <c r="K49" i="15"/>
  <c r="J84" i="15"/>
  <c r="K84" i="15" s="1"/>
  <c r="J115" i="15"/>
  <c r="K115" i="15" s="1"/>
  <c r="K24" i="15"/>
  <c r="K4" i="15"/>
  <c r="K30" i="15"/>
  <c r="J119" i="15"/>
  <c r="K119" i="15" s="1"/>
  <c r="J143" i="15"/>
  <c r="K143" i="15" s="1"/>
  <c r="J137" i="15"/>
  <c r="K137" i="15" s="1"/>
  <c r="K8" i="15"/>
  <c r="K16" i="15"/>
  <c r="J94" i="15"/>
  <c r="K94" i="15" s="1"/>
  <c r="J127" i="15"/>
  <c r="K127" i="15" s="1"/>
  <c r="K45" i="15"/>
  <c r="K55" i="15"/>
  <c r="K47" i="15"/>
  <c r="K26" i="15"/>
  <c r="K59" i="15"/>
  <c r="K63" i="15"/>
  <c r="J70" i="15"/>
  <c r="K70" i="15" s="1"/>
  <c r="J117" i="15"/>
  <c r="K117" i="15" s="1"/>
  <c r="J123" i="15"/>
  <c r="K123" i="15" s="1"/>
  <c r="J129" i="15"/>
  <c r="K129" i="15" s="1"/>
  <c r="K6" i="15"/>
  <c r="K14" i="15"/>
  <c r="K28" i="15"/>
  <c r="K39" i="15"/>
  <c r="K61" i="12"/>
  <c r="K55" i="12"/>
  <c r="K49" i="12"/>
  <c r="K43" i="12"/>
  <c r="K37" i="12"/>
  <c r="K57" i="12"/>
  <c r="K51" i="12"/>
  <c r="K45" i="12"/>
  <c r="K39" i="12"/>
  <c r="K53" i="12"/>
  <c r="K47" i="12"/>
  <c r="K41" i="12"/>
  <c r="K59" i="12"/>
  <c r="K53" i="15"/>
  <c r="J82" i="15"/>
  <c r="K82" i="15" s="1"/>
  <c r="J77" i="15"/>
  <c r="K2" i="15"/>
  <c r="J151" i="15"/>
  <c r="K151" i="15" s="1"/>
  <c r="J122" i="15"/>
  <c r="J155" i="15"/>
  <c r="K155" i="15" s="1"/>
  <c r="J68" i="15"/>
  <c r="K68" i="15" s="1"/>
  <c r="J92" i="15"/>
  <c r="K92" i="15" s="1"/>
  <c r="J149" i="15"/>
  <c r="K149" i="15" s="1"/>
  <c r="K61" i="15"/>
  <c r="J109" i="15"/>
  <c r="K109" i="15" s="1"/>
  <c r="J147" i="15"/>
  <c r="K147" i="15" s="1"/>
  <c r="J161" i="15"/>
  <c r="K161" i="15" s="1"/>
  <c r="K28" i="12"/>
  <c r="K22" i="12"/>
  <c r="K16" i="12"/>
  <c r="K4" i="12"/>
  <c r="K10" i="12"/>
  <c r="K30" i="12"/>
  <c r="K24" i="12"/>
  <c r="K18" i="12"/>
  <c r="K8" i="12"/>
  <c r="K26" i="12"/>
  <c r="K12" i="12"/>
  <c r="K6" i="12"/>
  <c r="K20" i="12"/>
  <c r="K14" i="12"/>
  <c r="I162" i="12" l="1"/>
  <c r="J162" i="12" s="1"/>
  <c r="I161" i="12"/>
  <c r="I160" i="12"/>
  <c r="J160" i="12" s="1"/>
  <c r="I159" i="12"/>
  <c r="I158" i="12"/>
  <c r="J158" i="12" s="1"/>
  <c r="I157" i="12"/>
  <c r="I156" i="12"/>
  <c r="J156" i="12" s="1"/>
  <c r="I155" i="12"/>
  <c r="I154" i="12"/>
  <c r="J154" i="12" s="1"/>
  <c r="I153" i="12"/>
  <c r="I152" i="12"/>
  <c r="J152" i="12" s="1"/>
  <c r="I151" i="12"/>
  <c r="I150" i="12"/>
  <c r="J150" i="12" s="1"/>
  <c r="I149" i="12"/>
  <c r="I148" i="12"/>
  <c r="J148" i="12" s="1"/>
  <c r="I147" i="12"/>
  <c r="I146" i="12"/>
  <c r="J146" i="12" s="1"/>
  <c r="I145" i="12"/>
  <c r="I144" i="12"/>
  <c r="J144" i="12" s="1"/>
  <c r="I143" i="12"/>
  <c r="I142" i="12"/>
  <c r="J142" i="12" s="1"/>
  <c r="I141" i="12"/>
  <c r="I140" i="12"/>
  <c r="J140" i="12" s="1"/>
  <c r="I139" i="12"/>
  <c r="I138" i="12"/>
  <c r="J138" i="12" s="1"/>
  <c r="I137" i="12"/>
  <c r="I136" i="12"/>
  <c r="J136" i="12" s="1"/>
  <c r="I135" i="12"/>
  <c r="I134" i="12"/>
  <c r="J134" i="12" s="1"/>
  <c r="I133" i="12"/>
  <c r="I130" i="12"/>
  <c r="J130" i="12" s="1"/>
  <c r="I129" i="12"/>
  <c r="I128" i="12"/>
  <c r="J128" i="12" s="1"/>
  <c r="I127" i="12"/>
  <c r="I126" i="12"/>
  <c r="J126" i="12" s="1"/>
  <c r="I125" i="12"/>
  <c r="I124" i="12"/>
  <c r="J124" i="12" s="1"/>
  <c r="I123" i="12"/>
  <c r="I122" i="12"/>
  <c r="J122" i="12" s="1"/>
  <c r="I121" i="12"/>
  <c r="I120" i="12"/>
  <c r="J120" i="12" s="1"/>
  <c r="I119" i="12"/>
  <c r="I118" i="12"/>
  <c r="J118" i="12" s="1"/>
  <c r="I117" i="12"/>
  <c r="I116" i="12"/>
  <c r="J116" i="12" s="1"/>
  <c r="I115" i="12"/>
  <c r="I114" i="12"/>
  <c r="J114" i="12" s="1"/>
  <c r="I113" i="12"/>
  <c r="I112" i="12"/>
  <c r="J112" i="12" s="1"/>
  <c r="I111" i="12"/>
  <c r="I110" i="12"/>
  <c r="J110" i="12" s="1"/>
  <c r="I109" i="12"/>
  <c r="I108" i="12"/>
  <c r="J108" i="12" s="1"/>
  <c r="I107" i="12"/>
  <c r="I106" i="12"/>
  <c r="J106" i="12" s="1"/>
  <c r="I105" i="12"/>
  <c r="I104" i="12"/>
  <c r="J104" i="12" s="1"/>
  <c r="I103" i="12"/>
  <c r="I102" i="12"/>
  <c r="J102" i="12" s="1"/>
  <c r="I101" i="12"/>
  <c r="I97" i="12"/>
  <c r="J97" i="12" s="1"/>
  <c r="I96" i="12"/>
  <c r="J96" i="12" s="1"/>
  <c r="I95" i="12"/>
  <c r="J95" i="12" s="1"/>
  <c r="I94" i="12"/>
  <c r="J94" i="12" s="1"/>
  <c r="I93" i="12"/>
  <c r="J93" i="12" s="1"/>
  <c r="I92" i="12"/>
  <c r="J92" i="12" s="1"/>
  <c r="I91" i="12"/>
  <c r="J91" i="12" s="1"/>
  <c r="I90" i="12"/>
  <c r="J90" i="12" s="1"/>
  <c r="I89" i="12"/>
  <c r="J89" i="12" s="1"/>
  <c r="I88" i="12"/>
  <c r="J88" i="12" s="1"/>
  <c r="I87" i="12"/>
  <c r="J87" i="12" s="1"/>
  <c r="I86" i="12"/>
  <c r="J86" i="12" s="1"/>
  <c r="I85" i="12"/>
  <c r="J85" i="12" s="1"/>
  <c r="I84" i="12"/>
  <c r="J84" i="12" s="1"/>
  <c r="I83" i="12"/>
  <c r="J83" i="12" s="1"/>
  <c r="I82" i="12"/>
  <c r="J82" i="12" s="1"/>
  <c r="I81" i="12"/>
  <c r="J81" i="12" s="1"/>
  <c r="I80" i="12"/>
  <c r="J80" i="12" s="1"/>
  <c r="I79" i="12"/>
  <c r="J79" i="12" s="1"/>
  <c r="I78" i="12"/>
  <c r="J78" i="12" s="1"/>
  <c r="I77" i="12"/>
  <c r="J77" i="12" s="1"/>
  <c r="I76" i="12"/>
  <c r="I75" i="12"/>
  <c r="J75" i="12" s="1"/>
  <c r="I74" i="12"/>
  <c r="I73" i="12"/>
  <c r="J73" i="12" s="1"/>
  <c r="I72" i="12"/>
  <c r="J72" i="12" s="1"/>
  <c r="I71" i="12"/>
  <c r="J71" i="12" s="1"/>
  <c r="I70" i="12"/>
  <c r="J70" i="12" s="1"/>
  <c r="I69" i="12"/>
  <c r="J69" i="12" s="1"/>
  <c r="I68" i="12"/>
  <c r="I35" i="12"/>
  <c r="J35" i="12" s="1"/>
  <c r="K35" i="12" s="1"/>
  <c r="I135" i="11"/>
  <c r="I136" i="11"/>
  <c r="I137" i="11"/>
  <c r="I138" i="11"/>
  <c r="J138" i="11" s="1"/>
  <c r="I139" i="11"/>
  <c r="I140" i="11"/>
  <c r="I141" i="11"/>
  <c r="I142" i="11"/>
  <c r="I143" i="11"/>
  <c r="I144" i="11"/>
  <c r="I145" i="11"/>
  <c r="I146" i="11"/>
  <c r="I147" i="11"/>
  <c r="I148" i="11"/>
  <c r="I149" i="11"/>
  <c r="I150" i="11"/>
  <c r="I151" i="11"/>
  <c r="I152" i="11"/>
  <c r="I153" i="11"/>
  <c r="I154" i="11"/>
  <c r="I155" i="11"/>
  <c r="I156" i="11"/>
  <c r="I157" i="11"/>
  <c r="I158" i="11"/>
  <c r="I159" i="11"/>
  <c r="I160" i="11"/>
  <c r="I161" i="11"/>
  <c r="I162" i="11"/>
  <c r="I163" i="11"/>
  <c r="I134" i="11"/>
  <c r="I102" i="11"/>
  <c r="I103" i="11"/>
  <c r="I104" i="11"/>
  <c r="I105" i="11"/>
  <c r="I106" i="11"/>
  <c r="I107" i="11"/>
  <c r="I108" i="11"/>
  <c r="I109" i="11"/>
  <c r="I110" i="11"/>
  <c r="I111" i="11"/>
  <c r="I112" i="11"/>
  <c r="I113" i="11"/>
  <c r="I114" i="11"/>
  <c r="I115" i="11"/>
  <c r="I116" i="11"/>
  <c r="J115" i="11" s="1"/>
  <c r="I117" i="11"/>
  <c r="I118" i="11"/>
  <c r="I119" i="11"/>
  <c r="I120" i="11"/>
  <c r="J119" i="11" s="1"/>
  <c r="I121" i="11"/>
  <c r="I122" i="11"/>
  <c r="I123" i="11"/>
  <c r="I124" i="11"/>
  <c r="I125" i="11"/>
  <c r="I126" i="11"/>
  <c r="I127" i="11"/>
  <c r="I128" i="11"/>
  <c r="I129" i="11"/>
  <c r="I130" i="11"/>
  <c r="I101" i="11"/>
  <c r="I69" i="11"/>
  <c r="I70" i="11"/>
  <c r="I71" i="11"/>
  <c r="I72" i="11"/>
  <c r="I73" i="11"/>
  <c r="I74" i="11"/>
  <c r="I75" i="11"/>
  <c r="I76" i="11"/>
  <c r="I77" i="11"/>
  <c r="I78" i="11"/>
  <c r="I79" i="11"/>
  <c r="I80" i="11"/>
  <c r="I81" i="11"/>
  <c r="I82" i="11"/>
  <c r="I83" i="11"/>
  <c r="I84" i="11"/>
  <c r="I85" i="11"/>
  <c r="I86" i="11"/>
  <c r="I87" i="11"/>
  <c r="I88" i="11"/>
  <c r="I89" i="11"/>
  <c r="I90" i="11"/>
  <c r="I91" i="11"/>
  <c r="I92" i="11"/>
  <c r="I93" i="11"/>
  <c r="I94" i="11"/>
  <c r="I95" i="11"/>
  <c r="I96" i="11"/>
  <c r="I97" i="11"/>
  <c r="I68" i="11"/>
  <c r="I36" i="11"/>
  <c r="I37" i="11"/>
  <c r="I38" i="11"/>
  <c r="I39" i="11"/>
  <c r="I40" i="11"/>
  <c r="I41" i="11"/>
  <c r="I42" i="11"/>
  <c r="I43" i="11"/>
  <c r="I44" i="11"/>
  <c r="I45" i="11"/>
  <c r="I46" i="11"/>
  <c r="I47" i="11"/>
  <c r="I48" i="11"/>
  <c r="I49" i="11"/>
  <c r="I50" i="11"/>
  <c r="I51" i="11"/>
  <c r="I52" i="11"/>
  <c r="I53" i="11"/>
  <c r="I54" i="11"/>
  <c r="I55" i="11"/>
  <c r="I56" i="11"/>
  <c r="I57" i="11"/>
  <c r="I58" i="11"/>
  <c r="I59" i="11"/>
  <c r="I60" i="11"/>
  <c r="I61" i="11"/>
  <c r="I62" i="11"/>
  <c r="I63" i="11"/>
  <c r="I64" i="11"/>
  <c r="I35" i="11"/>
  <c r="J134" i="11" l="1"/>
  <c r="J160" i="11"/>
  <c r="J148" i="11"/>
  <c r="J136" i="11"/>
  <c r="J154" i="11"/>
  <c r="J162" i="11"/>
  <c r="J150" i="11"/>
  <c r="J113" i="11"/>
  <c r="J146" i="11"/>
  <c r="J144" i="11"/>
  <c r="J107" i="11"/>
  <c r="J140" i="11"/>
  <c r="J90" i="11"/>
  <c r="J72" i="11"/>
  <c r="J156" i="11"/>
  <c r="J142" i="11"/>
  <c r="J152" i="11"/>
  <c r="J125" i="11"/>
  <c r="J158" i="11"/>
  <c r="J155" i="12"/>
  <c r="J133" i="12"/>
  <c r="J139" i="12"/>
  <c r="J145" i="12"/>
  <c r="J151" i="12"/>
  <c r="J157" i="12"/>
  <c r="J137" i="12"/>
  <c r="J149" i="12"/>
  <c r="J143" i="12"/>
  <c r="J161" i="12"/>
  <c r="J135" i="12"/>
  <c r="J141" i="12"/>
  <c r="J147" i="12"/>
  <c r="J153" i="12"/>
  <c r="J159" i="12"/>
  <c r="J105" i="12"/>
  <c r="J129" i="12"/>
  <c r="J101" i="12"/>
  <c r="J125" i="12"/>
  <c r="J111" i="12"/>
  <c r="J123" i="12"/>
  <c r="J113" i="12"/>
  <c r="J117" i="12"/>
  <c r="J107" i="12"/>
  <c r="J119" i="12"/>
  <c r="J103" i="12"/>
  <c r="J109" i="12"/>
  <c r="J115" i="12"/>
  <c r="J121" i="12"/>
  <c r="J127" i="12"/>
  <c r="J76" i="12"/>
  <c r="J68" i="12"/>
  <c r="J74" i="12"/>
  <c r="J101" i="11"/>
  <c r="J103" i="11"/>
  <c r="J109" i="11"/>
  <c r="J121" i="11"/>
  <c r="J127" i="11"/>
  <c r="J105" i="11"/>
  <c r="J111" i="11"/>
  <c r="J117" i="11"/>
  <c r="J123" i="11"/>
  <c r="J129" i="11"/>
  <c r="J78" i="11"/>
  <c r="J96" i="11"/>
  <c r="J84" i="11"/>
  <c r="J68" i="11"/>
  <c r="J74" i="11"/>
  <c r="J80" i="11"/>
  <c r="J86" i="11"/>
  <c r="J92" i="11"/>
  <c r="J70" i="11"/>
  <c r="J76" i="11"/>
  <c r="J82" i="11"/>
  <c r="J88" i="11"/>
  <c r="J94" i="11"/>
  <c r="J45" i="11"/>
  <c r="I3" i="11"/>
  <c r="I4" i="11"/>
  <c r="I5" i="11"/>
  <c r="I6" i="11"/>
  <c r="I7" i="11"/>
  <c r="I8" i="11"/>
  <c r="I9" i="11"/>
  <c r="I10" i="11"/>
  <c r="I11" i="11"/>
  <c r="I12" i="11"/>
  <c r="I13" i="11"/>
  <c r="I14" i="11"/>
  <c r="I15" i="11"/>
  <c r="I16" i="11"/>
  <c r="I17" i="11"/>
  <c r="I18" i="11"/>
  <c r="I19" i="11"/>
  <c r="I20" i="11"/>
  <c r="I21" i="11"/>
  <c r="I22" i="11"/>
  <c r="I23" i="11"/>
  <c r="I24" i="11"/>
  <c r="I25" i="11"/>
  <c r="I26" i="11"/>
  <c r="I27" i="11"/>
  <c r="I28" i="11"/>
  <c r="I29" i="11"/>
  <c r="I30" i="11"/>
  <c r="I31" i="11"/>
  <c r="I2" i="11"/>
  <c r="C9" i="11"/>
  <c r="C8" i="11"/>
  <c r="C7" i="11"/>
  <c r="C6" i="11"/>
  <c r="C5" i="11"/>
  <c r="C4" i="11"/>
  <c r="C3" i="11"/>
  <c r="C2" i="11"/>
  <c r="J24" i="11" l="1"/>
  <c r="J12" i="11"/>
  <c r="J6" i="11"/>
  <c r="J16" i="11"/>
  <c r="J57" i="11"/>
  <c r="J51" i="11"/>
  <c r="J39" i="11"/>
  <c r="J30" i="11"/>
  <c r="J18" i="11"/>
  <c r="J28" i="11"/>
  <c r="J4" i="11"/>
  <c r="J26" i="11"/>
  <c r="J20" i="11"/>
  <c r="J14" i="11"/>
  <c r="J8" i="11"/>
  <c r="J22" i="11"/>
  <c r="J10" i="11"/>
  <c r="J37" i="11"/>
  <c r="J43" i="11"/>
  <c r="J49" i="11"/>
  <c r="J55" i="11"/>
  <c r="J61" i="11"/>
  <c r="J35" i="11"/>
  <c r="J41" i="11"/>
  <c r="J47" i="11"/>
  <c r="J53" i="11"/>
  <c r="J59" i="11"/>
  <c r="J63" i="11"/>
  <c r="J2" i="11"/>
  <c r="C9" i="16"/>
  <c r="C8" i="16"/>
  <c r="C7" i="16"/>
  <c r="C6" i="16"/>
  <c r="C5" i="16"/>
  <c r="C4" i="16"/>
  <c r="C3" i="16"/>
  <c r="C2" i="16"/>
  <c r="C9" i="15"/>
  <c r="C8" i="15"/>
  <c r="C7" i="15"/>
  <c r="C6" i="15"/>
  <c r="C5" i="15"/>
  <c r="C4" i="15"/>
  <c r="C3" i="15"/>
  <c r="C2" i="15"/>
  <c r="C9" i="14"/>
  <c r="C8" i="14"/>
  <c r="C7" i="14"/>
  <c r="C6" i="14"/>
  <c r="C5" i="14"/>
  <c r="C4" i="14"/>
  <c r="C3" i="14"/>
  <c r="C2" i="14"/>
  <c r="C9" i="13"/>
  <c r="C8" i="13"/>
  <c r="C7" i="13"/>
  <c r="C6" i="13"/>
  <c r="C5" i="13"/>
  <c r="C4" i="13"/>
  <c r="C3" i="13"/>
  <c r="C2" i="13"/>
  <c r="C9" i="12"/>
  <c r="C8" i="12"/>
  <c r="C7" i="12"/>
  <c r="C6" i="12"/>
  <c r="C5" i="12"/>
  <c r="C4" i="12"/>
  <c r="C3" i="12"/>
  <c r="C2" i="12"/>
</calcChain>
</file>

<file path=xl/sharedStrings.xml><?xml version="1.0" encoding="utf-8"?>
<sst xmlns="http://schemas.openxmlformats.org/spreadsheetml/2006/main" count="675" uniqueCount="78">
  <si>
    <t>HC</t>
    <phoneticPr fontId="1" type="noConversion"/>
  </si>
  <si>
    <t>AUD-1</t>
    <phoneticPr fontId="1" type="noConversion"/>
  </si>
  <si>
    <t>AUD-2</t>
  </si>
  <si>
    <t>AUD-3</t>
  </si>
  <si>
    <t>AUD-4</t>
  </si>
  <si>
    <t>AUD-5</t>
  </si>
  <si>
    <t>AUD-6</t>
  </si>
  <si>
    <t>AUD-7</t>
  </si>
  <si>
    <t>AUD-8</t>
  </si>
  <si>
    <t>AUD-9</t>
  </si>
  <si>
    <t>AUD-10</t>
  </si>
  <si>
    <t>AUD-11</t>
  </si>
  <si>
    <t>AUD-12</t>
  </si>
  <si>
    <t>AUD-13</t>
  </si>
  <si>
    <t>AUD-14</t>
  </si>
  <si>
    <t>AUD-15</t>
  </si>
  <si>
    <t>AN-1</t>
    <phoneticPr fontId="1" type="noConversion"/>
  </si>
  <si>
    <t>AN-2</t>
  </si>
  <si>
    <t>AN-3</t>
  </si>
  <si>
    <t>AN-4</t>
  </si>
  <si>
    <t>AN-5</t>
  </si>
  <si>
    <t>AN-6</t>
  </si>
  <si>
    <t>AN-7</t>
  </si>
  <si>
    <t>AN-8</t>
  </si>
  <si>
    <t>AN-9</t>
  </si>
  <si>
    <t>AN-10</t>
  </si>
  <si>
    <t>AN-11</t>
  </si>
  <si>
    <t>AN-12</t>
  </si>
  <si>
    <t>AN-13</t>
  </si>
  <si>
    <t>AN-14</t>
  </si>
  <si>
    <t>AN-15</t>
  </si>
  <si>
    <t>HC-1</t>
    <phoneticPr fontId="1" type="noConversion"/>
  </si>
  <si>
    <t>HC-2</t>
  </si>
  <si>
    <t>HC-3</t>
  </si>
  <si>
    <t>HC-4</t>
  </si>
  <si>
    <t>HC-5</t>
  </si>
  <si>
    <t>HC-6</t>
  </si>
  <si>
    <t>HC-7</t>
  </si>
  <si>
    <t>HC-8</t>
  </si>
  <si>
    <t>HC-9</t>
  </si>
  <si>
    <t>HC-10</t>
  </si>
  <si>
    <t>HC-11</t>
  </si>
  <si>
    <t>HC-12</t>
  </si>
  <si>
    <t>HC-13</t>
  </si>
  <si>
    <t>HC-14</t>
  </si>
  <si>
    <t>HC-15</t>
  </si>
  <si>
    <t>AN</t>
    <phoneticPr fontId="1" type="noConversion"/>
  </si>
  <si>
    <t>AUD-0W</t>
    <phoneticPr fontId="1" type="noConversion"/>
  </si>
  <si>
    <t>AUD-2W</t>
    <phoneticPr fontId="1" type="noConversion"/>
  </si>
  <si>
    <t>AUD-4W</t>
    <phoneticPr fontId="1" type="noConversion"/>
  </si>
  <si>
    <t>Rational Function: y=(a+bx)/(1+cx+dx^2)</t>
    <phoneticPr fontId="1" type="noConversion"/>
  </si>
  <si>
    <t>Coefficient Data:</t>
  </si>
  <si>
    <t>a =</t>
  </si>
  <si>
    <t>b =</t>
  </si>
  <si>
    <t>c =</t>
  </si>
  <si>
    <t>d =</t>
  </si>
  <si>
    <t>Rational Function: y=(a+bx)/(1+cx+dx^2)</t>
  </si>
  <si>
    <t>OD-value</t>
    <phoneticPr fontId="1" type="noConversion"/>
  </si>
  <si>
    <t>OD-blank</t>
    <phoneticPr fontId="1" type="noConversion"/>
  </si>
  <si>
    <t>Concentration of standard tPA (ng/mL)</t>
    <phoneticPr fontId="1" type="noConversion"/>
  </si>
  <si>
    <t>PAI-1（pg/mL）</t>
    <phoneticPr fontId="1" type="noConversion"/>
  </si>
  <si>
    <t>Standard mBDNF concentration (pg/mL)</t>
    <phoneticPr fontId="1" type="noConversion"/>
  </si>
  <si>
    <t>Sample dilutions:</t>
    <phoneticPr fontId="1" type="noConversion"/>
  </si>
  <si>
    <t>sample number</t>
    <phoneticPr fontId="1" type="noConversion"/>
  </si>
  <si>
    <t>OD absolute value</t>
    <phoneticPr fontId="1" type="noConversion"/>
  </si>
  <si>
    <t>mBDNF（pg/mL）</t>
    <phoneticPr fontId="1" type="noConversion"/>
  </si>
  <si>
    <t>ProBDNF（pg/mL）</t>
    <phoneticPr fontId="1" type="noConversion"/>
  </si>
  <si>
    <t>Standard ProBDNF concentration (pg/mL)</t>
    <phoneticPr fontId="1" type="noConversion"/>
  </si>
  <si>
    <t>Concentration of standard P75NTR (ng/mL)</t>
    <phoneticPr fontId="1" type="noConversion"/>
  </si>
  <si>
    <t>P75NTR（pg/mL）</t>
    <phoneticPr fontId="1" type="noConversion"/>
  </si>
  <si>
    <t>P75NTR（ng/mL）</t>
    <phoneticPr fontId="1" type="noConversion"/>
  </si>
  <si>
    <t>tPA（ng/mL）</t>
    <phoneticPr fontId="1" type="noConversion"/>
  </si>
  <si>
    <t>tPA（pg/mL）</t>
    <phoneticPr fontId="1" type="noConversion"/>
  </si>
  <si>
    <t>TrKB（ng/mL）</t>
    <phoneticPr fontId="1" type="noConversion"/>
  </si>
  <si>
    <t>TrKB（pg/mL）</t>
    <phoneticPr fontId="1" type="noConversion"/>
  </si>
  <si>
    <t>Standard TrkB concentration (ng/mL)</t>
    <phoneticPr fontId="1" type="noConversion"/>
  </si>
  <si>
    <t>Concentration of standard PAI-1 (pg/mL)</t>
    <phoneticPr fontId="1" type="noConversion"/>
  </si>
  <si>
    <t>average(pg/mL)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</si>
</sst>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76" formatCode="0.000_);[Red]\(0.000\)"/>
    <numFmt numFmtId="177" formatCode="0.000_ "/>
  </numFmts>
  <fonts count="1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b/>
      <sz val="11"/>
      <color theme="1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b/>
      <sz val="11"/>
      <color rgb="FFFF0000"/>
      <name val="等线"/>
      <family val="3"/>
      <charset val="134"/>
      <scheme val="minor"/>
    </font>
    <font>
      <b/>
      <sz val="11"/>
      <color theme="1"/>
      <name val="等线"/>
      <family val="2"/>
      <scheme val="minor"/>
    </font>
    <font>
      <b/>
      <sz val="11"/>
      <color theme="5"/>
      <name val="等线"/>
      <family val="3"/>
      <charset val="134"/>
      <scheme val="minor"/>
    </font>
    <font>
      <b/>
      <sz val="11"/>
      <name val="等线"/>
      <family val="2"/>
      <scheme val="minor"/>
    </font>
    <font>
      <b/>
      <sz val="10"/>
      <name val="Segoe UI"/>
      <family val="2"/>
    </font>
    <font>
      <b/>
      <sz val="12"/>
      <name val="Times New Roman"/>
      <family val="1"/>
    </font>
    <font>
      <b/>
      <sz val="11"/>
      <name val="等线"/>
      <family val="3"/>
      <charset val="134"/>
      <scheme val="minor"/>
    </font>
    <font>
      <b/>
      <sz val="11"/>
      <name val="Times New Roman"/>
      <family val="1"/>
    </font>
    <font>
      <b/>
      <sz val="11"/>
      <color theme="1"/>
      <name val="Times New Roman"/>
      <family val="3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 tint="0.3999450666829432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</cellStyleXfs>
  <cellXfs count="55">
    <xf numFmtId="0" fontId="0" fillId="0" borderId="0" xfId="0"/>
    <xf numFmtId="0" fontId="3" fillId="4" borderId="1" xfId="1" applyFont="1" applyFill="1" applyBorder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176" fontId="7" fillId="0" borderId="0" xfId="0" applyNumberFormat="1" applyFont="1" applyFill="1" applyAlignment="1">
      <alignment horizontal="center" vertical="center"/>
    </xf>
    <xf numFmtId="0" fontId="3" fillId="0" borderId="0" xfId="1" applyFont="1" applyFill="1" applyBorder="1" applyAlignment="1">
      <alignment horizontal="center" vertical="center"/>
    </xf>
    <xf numFmtId="176" fontId="5" fillId="0" borderId="0" xfId="0" applyNumberFormat="1" applyFont="1" applyBorder="1" applyAlignment="1">
      <alignment horizontal="center"/>
    </xf>
    <xf numFmtId="176" fontId="6" fillId="0" borderId="0" xfId="0" applyNumberFormat="1" applyFont="1" applyBorder="1" applyAlignment="1">
      <alignment horizontal="center" vertical="center"/>
    </xf>
    <xf numFmtId="176" fontId="8" fillId="0" borderId="0" xfId="0" applyNumberFormat="1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/>
    </xf>
    <xf numFmtId="176" fontId="7" fillId="5" borderId="0" xfId="0" applyNumberFormat="1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76" fontId="7" fillId="0" borderId="0" xfId="0" applyNumberFormat="1" applyFont="1" applyBorder="1" applyAlignment="1">
      <alignment vertical="center"/>
    </xf>
    <xf numFmtId="176" fontId="7" fillId="0" borderId="0" xfId="0" applyNumberFormat="1" applyFont="1" applyFill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7" fillId="0" borderId="0" xfId="0" applyFont="1"/>
    <xf numFmtId="0" fontId="3" fillId="0" borderId="1" xfId="1" applyFont="1" applyBorder="1" applyAlignment="1">
      <alignment horizontal="center" vertical="center"/>
    </xf>
    <xf numFmtId="176" fontId="3" fillId="0" borderId="1" xfId="1" applyNumberFormat="1" applyFont="1" applyBorder="1" applyAlignment="1">
      <alignment horizontal="center" vertical="center"/>
    </xf>
    <xf numFmtId="0" fontId="11" fillId="0" borderId="0" xfId="1" applyFont="1" applyAlignment="1">
      <alignment horizontal="center" vertical="center"/>
    </xf>
    <xf numFmtId="176" fontId="7" fillId="0" borderId="0" xfId="0" applyNumberFormat="1" applyFont="1" applyBorder="1" applyAlignment="1">
      <alignment horizontal="center"/>
    </xf>
    <xf numFmtId="176" fontId="7" fillId="0" borderId="0" xfId="0" applyNumberFormat="1" applyFont="1" applyAlignment="1">
      <alignment vertical="center"/>
    </xf>
    <xf numFmtId="176" fontId="7" fillId="0" borderId="0" xfId="0" applyNumberFormat="1" applyFont="1" applyFill="1" applyBorder="1" applyAlignment="1">
      <alignment vertical="center"/>
    </xf>
    <xf numFmtId="0" fontId="7" fillId="0" borderId="0" xfId="0" applyFont="1" applyFill="1" applyBorder="1"/>
    <xf numFmtId="0" fontId="7" fillId="0" borderId="0" xfId="0" applyFont="1" applyAlignment="1">
      <alignment vertical="center"/>
    </xf>
    <xf numFmtId="176" fontId="3" fillId="0" borderId="0" xfId="1" applyNumberFormat="1" applyFont="1" applyBorder="1" applyAlignment="1">
      <alignment horizontal="center" vertical="center"/>
    </xf>
    <xf numFmtId="176" fontId="9" fillId="0" borderId="0" xfId="0" applyNumberFormat="1" applyFont="1" applyBorder="1" applyAlignment="1">
      <alignment horizontal="center" vertical="center"/>
    </xf>
    <xf numFmtId="176" fontId="12" fillId="0" borderId="0" xfId="0" applyNumberFormat="1" applyFont="1" applyAlignment="1">
      <alignment horizontal="center" vertical="center"/>
    </xf>
    <xf numFmtId="176" fontId="12" fillId="0" borderId="0" xfId="0" applyNumberFormat="1" applyFont="1" applyBorder="1" applyAlignment="1">
      <alignment horizontal="center" vertical="center"/>
    </xf>
    <xf numFmtId="177" fontId="13" fillId="0" borderId="0" xfId="2" applyNumberFormat="1" applyFont="1" applyBorder="1" applyAlignment="1">
      <alignment horizontal="center" vertical="center"/>
    </xf>
    <xf numFmtId="176" fontId="9" fillId="0" borderId="0" xfId="0" applyNumberFormat="1" applyFont="1" applyAlignment="1">
      <alignment vertical="center"/>
    </xf>
    <xf numFmtId="176" fontId="9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/>
    </xf>
    <xf numFmtId="176" fontId="9" fillId="0" borderId="0" xfId="0" applyNumberFormat="1" applyFont="1" applyFill="1" applyBorder="1" applyAlignment="1">
      <alignment horizontal="center" vertical="center"/>
    </xf>
    <xf numFmtId="176" fontId="9" fillId="0" borderId="0" xfId="0" applyNumberFormat="1" applyFont="1" applyBorder="1" applyAlignment="1">
      <alignment vertical="center"/>
    </xf>
    <xf numFmtId="176" fontId="12" fillId="0" borderId="0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/>
    </xf>
    <xf numFmtId="177" fontId="13" fillId="0" borderId="0" xfId="2" applyNumberFormat="1" applyFont="1" applyFill="1" applyBorder="1" applyAlignment="1">
      <alignment horizontal="center" vertical="center"/>
    </xf>
    <xf numFmtId="176" fontId="9" fillId="0" borderId="0" xfId="0" applyNumberFormat="1" applyFont="1" applyFill="1" applyBorder="1" applyAlignment="1">
      <alignment vertical="center"/>
    </xf>
    <xf numFmtId="177" fontId="3" fillId="0" borderId="1" xfId="1" applyNumberFormat="1" applyFont="1" applyBorder="1" applyAlignment="1">
      <alignment horizontal="center" vertical="center"/>
    </xf>
    <xf numFmtId="0" fontId="14" fillId="4" borderId="1" xfId="1" applyFont="1" applyFill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14" fillId="0" borderId="0" xfId="1" applyFont="1" applyAlignment="1">
      <alignment horizontal="center" vertical="center"/>
    </xf>
    <xf numFmtId="176" fontId="9" fillId="0" borderId="0" xfId="0" applyNumberFormat="1" applyFont="1" applyFill="1" applyBorder="1" applyAlignment="1">
      <alignment horizontal="center" vertical="center"/>
    </xf>
    <xf numFmtId="176" fontId="7" fillId="2" borderId="0" xfId="0" applyNumberFormat="1" applyFont="1" applyFill="1" applyBorder="1" applyAlignment="1">
      <alignment horizontal="center" vertical="center"/>
    </xf>
    <xf numFmtId="176" fontId="9" fillId="6" borderId="0" xfId="0" applyNumberFormat="1" applyFont="1" applyFill="1" applyBorder="1" applyAlignment="1">
      <alignment horizontal="center" vertical="center"/>
    </xf>
    <xf numFmtId="176" fontId="7" fillId="3" borderId="0" xfId="0" applyNumberFormat="1" applyFont="1" applyFill="1" applyBorder="1" applyAlignment="1">
      <alignment horizontal="center" vertical="center"/>
    </xf>
    <xf numFmtId="176" fontId="7" fillId="5" borderId="0" xfId="0" applyNumberFormat="1" applyFont="1" applyFill="1" applyBorder="1" applyAlignment="1">
      <alignment horizontal="center" vertical="center"/>
    </xf>
    <xf numFmtId="176" fontId="7" fillId="2" borderId="0" xfId="0" applyNumberFormat="1" applyFont="1" applyFill="1" applyAlignment="1">
      <alignment horizontal="center" vertical="center"/>
    </xf>
    <xf numFmtId="176" fontId="9" fillId="6" borderId="0" xfId="0" applyNumberFormat="1" applyFont="1" applyFill="1" applyAlignment="1">
      <alignment horizontal="center" vertical="center"/>
    </xf>
    <xf numFmtId="176" fontId="7" fillId="3" borderId="0" xfId="0" applyNumberFormat="1" applyFont="1" applyFill="1" applyAlignment="1">
      <alignment horizontal="center" vertical="center"/>
    </xf>
    <xf numFmtId="176" fontId="7" fillId="5" borderId="0" xfId="0" applyNumberFormat="1" applyFont="1" applyFill="1" applyAlignment="1">
      <alignment horizontal="center" vertical="center"/>
    </xf>
    <xf numFmtId="176" fontId="9" fillId="0" borderId="0" xfId="0" applyNumberFormat="1" applyFont="1" applyBorder="1" applyAlignment="1">
      <alignment horizontal="center" vertical="center"/>
    </xf>
    <xf numFmtId="176" fontId="9" fillId="2" borderId="0" xfId="0" applyNumberFormat="1" applyFont="1" applyFill="1" applyBorder="1" applyAlignment="1">
      <alignment horizontal="center" vertical="center"/>
    </xf>
    <xf numFmtId="176" fontId="9" fillId="3" borderId="0" xfId="0" applyNumberFormat="1" applyFont="1" applyFill="1" applyBorder="1" applyAlignment="1">
      <alignment horizontal="center" vertical="center"/>
    </xf>
    <xf numFmtId="176" fontId="9" fillId="5" borderId="0" xfId="0" applyNumberFormat="1" applyFont="1" applyFill="1" applyBorder="1" applyAlignment="1">
      <alignment horizontal="center" vertical="center"/>
    </xf>
  </cellXfs>
  <cellStyles count="3">
    <cellStyle name="常规" xfId="0" builtinId="0"/>
    <cellStyle name="常规 2" xfId="1" xr:uid="{3528FD7B-2C5B-4370-A5E3-885FFD2CBC03}"/>
    <cellStyle name="千位分隔 2" xfId="2" xr:uid="{C1AADB21-D40B-4185-B937-C9ADDD050EA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</xdr:row>
      <xdr:rowOff>195942</xdr:rowOff>
    </xdr:from>
    <xdr:to>
      <xdr:col>2</xdr:col>
      <xdr:colOff>674914</xdr:colOff>
      <xdr:row>24</xdr:row>
      <xdr:rowOff>188322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4491E80-0ED2-4AB6-9D0F-4F6FB8968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0" y="1937656"/>
          <a:ext cx="4419600" cy="2939143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10</xdr:row>
      <xdr:rowOff>0</xdr:rowOff>
    </xdr:from>
    <xdr:to>
      <xdr:col>2</xdr:col>
      <xdr:colOff>771525</xdr:colOff>
      <xdr:row>25</xdr:row>
      <xdr:rowOff>19050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2098FD5-D148-4A19-A22A-48D48E2BA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0" y="1962150"/>
          <a:ext cx="4514850" cy="2876550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</xdr:row>
      <xdr:rowOff>83820</xdr:rowOff>
    </xdr:from>
    <xdr:to>
      <xdr:col>2</xdr:col>
      <xdr:colOff>666206</xdr:colOff>
      <xdr:row>25</xdr:row>
      <xdr:rowOff>146685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339E4EA-C9F9-4AC6-AF15-E1752C379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0" y="1668780"/>
          <a:ext cx="4191000" cy="2867025"/>
        </a:xfrm>
        <a:prstGeom prst="rect">
          <a:avLst/>
        </a:prstGeom>
        <a:noFill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9</xdr:row>
      <xdr:rowOff>100147</xdr:rowOff>
    </xdr:from>
    <xdr:to>
      <xdr:col>2</xdr:col>
      <xdr:colOff>740228</xdr:colOff>
      <xdr:row>25</xdr:row>
      <xdr:rowOff>32657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E65198B-B299-4E5C-B73A-2A3D647FF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" y="1852747"/>
          <a:ext cx="4452256" cy="3067596"/>
        </a:xfrm>
        <a:prstGeom prst="rect">
          <a:avLst/>
        </a:prstGeom>
        <a:noFill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10</xdr:row>
      <xdr:rowOff>0</xdr:rowOff>
    </xdr:from>
    <xdr:to>
      <xdr:col>2</xdr:col>
      <xdr:colOff>783771</xdr:colOff>
      <xdr:row>24</xdr:row>
      <xdr:rowOff>141514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10B78DC-483A-4255-959A-7A6725EC2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0" y="1937657"/>
          <a:ext cx="4386942" cy="2884714"/>
        </a:xfrm>
        <a:prstGeom prst="rect">
          <a:avLst/>
        </a:prstGeom>
        <a:noFill/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</xdr:row>
      <xdr:rowOff>91440</xdr:rowOff>
    </xdr:from>
    <xdr:to>
      <xdr:col>2</xdr:col>
      <xdr:colOff>620486</xdr:colOff>
      <xdr:row>24</xdr:row>
      <xdr:rowOff>59055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EEFD6D2-B311-419A-A8C0-03545D40A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0" y="1833154"/>
          <a:ext cx="4474029" cy="2906758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A0E31-B096-4923-94F9-B2127A9B7472}">
  <dimension ref="A1:K162"/>
  <sheetViews>
    <sheetView tabSelected="1" zoomScaleNormal="100" workbookViewId="0">
      <selection activeCell="F1" sqref="F1:F31"/>
    </sheetView>
  </sheetViews>
  <sheetFormatPr defaultRowHeight="13.8" x14ac:dyDescent="0.25"/>
  <cols>
    <col min="1" max="1" width="40.21875" style="23" customWidth="1"/>
    <col min="2" max="2" width="14.44140625" style="23" bestFit="1" customWidth="1"/>
    <col min="3" max="3" width="10.44140625" style="23" bestFit="1" customWidth="1"/>
    <col min="4" max="4" width="9.33203125" style="23" customWidth="1"/>
    <col min="5" max="5" width="8.88671875" style="15"/>
    <col min="6" max="6" width="8.88671875" style="12"/>
    <col min="7" max="7" width="17.5546875" style="37" bestFit="1" customWidth="1"/>
    <col min="8" max="8" width="20.44140625" style="37" bestFit="1" customWidth="1"/>
    <col min="9" max="10" width="16.109375" style="37" bestFit="1" customWidth="1"/>
    <col min="11" max="11" width="17.5546875" style="37" bestFit="1" customWidth="1"/>
    <col min="12" max="16384" width="8.88671875" style="15"/>
  </cols>
  <sheetData>
    <row r="1" spans="1:11" x14ac:dyDescent="0.25">
      <c r="A1" s="39" t="s">
        <v>59</v>
      </c>
      <c r="B1" s="1" t="s">
        <v>57</v>
      </c>
      <c r="C1" s="1" t="s">
        <v>58</v>
      </c>
      <c r="D1" s="14"/>
      <c r="F1" s="43" t="s">
        <v>0</v>
      </c>
      <c r="G1" s="25" t="s">
        <v>63</v>
      </c>
      <c r="H1" s="25" t="s">
        <v>64</v>
      </c>
      <c r="I1" s="32" t="s">
        <v>71</v>
      </c>
      <c r="J1" s="32" t="s">
        <v>72</v>
      </c>
      <c r="K1" s="26" t="s">
        <v>77</v>
      </c>
    </row>
    <row r="2" spans="1:11" ht="15.6" x14ac:dyDescent="0.35">
      <c r="A2" s="16">
        <v>20</v>
      </c>
      <c r="B2" s="17">
        <v>2.3919999999999999</v>
      </c>
      <c r="C2" s="17">
        <f t="shared" ref="C2:C9" si="0">B2-$B$9</f>
        <v>2.3239999999999998</v>
      </c>
      <c r="D2" s="18"/>
      <c r="F2" s="43"/>
      <c r="G2" s="42" t="s">
        <v>31</v>
      </c>
      <c r="H2" s="35">
        <v>0.98499999999999999</v>
      </c>
      <c r="I2" s="36">
        <f>($B$29+$B$30*H2)/(1+$B$31*H2+$B$32*H2^2)*$B$34</f>
        <v>3.266277866733601</v>
      </c>
      <c r="J2" s="36">
        <f>I2*1000</f>
        <v>3266.2778667336011</v>
      </c>
      <c r="K2" s="42">
        <f>(J2+J3)/2</f>
        <v>3385.436336202778</v>
      </c>
    </row>
    <row r="3" spans="1:11" ht="15.6" x14ac:dyDescent="0.35">
      <c r="A3" s="16">
        <v>10</v>
      </c>
      <c r="B3" s="17">
        <v>1.8149999999999999</v>
      </c>
      <c r="C3" s="17">
        <f t="shared" si="0"/>
        <v>1.7469999999999999</v>
      </c>
      <c r="D3" s="18"/>
      <c r="F3" s="43"/>
      <c r="G3" s="42"/>
      <c r="H3" s="35">
        <v>1.028</v>
      </c>
      <c r="I3" s="36">
        <f t="shared" ref="I3:I31" si="1">($B$29+$B$30*H3)/(1+$B$31*H3+$B$32*H3^2)*$B$34</f>
        <v>3.5045948056719545</v>
      </c>
      <c r="J3" s="36">
        <f t="shared" ref="J3:J31" si="2">I3*1000</f>
        <v>3504.5948056719544</v>
      </c>
      <c r="K3" s="42"/>
    </row>
    <row r="4" spans="1:11" ht="15.6" x14ac:dyDescent="0.35">
      <c r="A4" s="16">
        <v>5</v>
      </c>
      <c r="B4" s="17">
        <v>1.3029999999999999</v>
      </c>
      <c r="C4" s="17">
        <f t="shared" si="0"/>
        <v>1.2349999999999999</v>
      </c>
      <c r="D4" s="18"/>
      <c r="F4" s="43"/>
      <c r="G4" s="42" t="s">
        <v>32</v>
      </c>
      <c r="H4" s="35">
        <v>1.0549999999999999</v>
      </c>
      <c r="I4" s="36">
        <f t="shared" si="1"/>
        <v>3.6607789213448947</v>
      </c>
      <c r="J4" s="36">
        <f t="shared" si="2"/>
        <v>3660.7789213448946</v>
      </c>
      <c r="K4" s="42">
        <f t="shared" ref="K4" si="3">(J4+J5)/2</f>
        <v>3678.4863760174353</v>
      </c>
    </row>
    <row r="5" spans="1:11" ht="15.6" x14ac:dyDescent="0.35">
      <c r="A5" s="16">
        <v>2.5</v>
      </c>
      <c r="B5" s="17">
        <v>0.96399999999999997</v>
      </c>
      <c r="C5" s="17">
        <f t="shared" si="0"/>
        <v>0.89599999999999991</v>
      </c>
      <c r="D5" s="18"/>
      <c r="F5" s="43"/>
      <c r="G5" s="42"/>
      <c r="H5" s="35">
        <v>1.0609999999999999</v>
      </c>
      <c r="I5" s="36">
        <f t="shared" si="1"/>
        <v>3.696193830689976</v>
      </c>
      <c r="J5" s="36">
        <f t="shared" si="2"/>
        <v>3696.193830689976</v>
      </c>
      <c r="K5" s="42"/>
    </row>
    <row r="6" spans="1:11" ht="15.6" x14ac:dyDescent="0.35">
      <c r="A6" s="16">
        <v>1.25</v>
      </c>
      <c r="B6" s="17">
        <v>0.42399999999999999</v>
      </c>
      <c r="C6" s="17">
        <f t="shared" si="0"/>
        <v>0.35599999999999998</v>
      </c>
      <c r="D6" s="18"/>
      <c r="F6" s="43"/>
      <c r="G6" s="42" t="s">
        <v>33</v>
      </c>
      <c r="H6" s="35">
        <v>0.81499999999999995</v>
      </c>
      <c r="I6" s="36">
        <f t="shared" si="1"/>
        <v>2.43764776139226</v>
      </c>
      <c r="J6" s="36">
        <f t="shared" si="2"/>
        <v>2437.6477613922602</v>
      </c>
      <c r="K6" s="42">
        <f t="shared" ref="K6" si="4">(J6+J7)/2</f>
        <v>2581.2716525470214</v>
      </c>
    </row>
    <row r="7" spans="1:11" ht="15.6" x14ac:dyDescent="0.35">
      <c r="A7" s="16">
        <v>0.63</v>
      </c>
      <c r="B7" s="17">
        <v>0.31900000000000001</v>
      </c>
      <c r="C7" s="17">
        <f t="shared" si="0"/>
        <v>0.251</v>
      </c>
      <c r="D7" s="18"/>
      <c r="F7" s="43"/>
      <c r="G7" s="42"/>
      <c r="H7" s="35">
        <v>0.878</v>
      </c>
      <c r="I7" s="36">
        <f t="shared" si="1"/>
        <v>2.7248955437017823</v>
      </c>
      <c r="J7" s="36">
        <f t="shared" si="2"/>
        <v>2724.8955437017821</v>
      </c>
      <c r="K7" s="42"/>
    </row>
    <row r="8" spans="1:11" ht="15.6" x14ac:dyDescent="0.35">
      <c r="A8" s="16">
        <v>0.32</v>
      </c>
      <c r="B8" s="17">
        <v>0.17899999999999999</v>
      </c>
      <c r="C8" s="17">
        <f t="shared" si="0"/>
        <v>0.11099999999999999</v>
      </c>
      <c r="D8" s="18"/>
      <c r="F8" s="43"/>
      <c r="G8" s="42" t="s">
        <v>34</v>
      </c>
      <c r="H8" s="35">
        <v>0.61199999999999999</v>
      </c>
      <c r="I8" s="36">
        <f t="shared" si="1"/>
        <v>1.6479080799555841</v>
      </c>
      <c r="J8" s="36">
        <f t="shared" si="2"/>
        <v>1647.9080799555841</v>
      </c>
      <c r="K8" s="42">
        <f t="shared" ref="K8" si="5">(J8+J9)/2</f>
        <v>1762.1427564679534</v>
      </c>
    </row>
    <row r="9" spans="1:11" ht="15.6" x14ac:dyDescent="0.35">
      <c r="A9" s="16">
        <v>0</v>
      </c>
      <c r="B9" s="17">
        <v>6.8000000000000005E-2</v>
      </c>
      <c r="C9" s="17">
        <f t="shared" si="0"/>
        <v>0</v>
      </c>
      <c r="D9" s="18"/>
      <c r="F9" s="43"/>
      <c r="G9" s="42"/>
      <c r="H9" s="35">
        <v>0.67600000000000005</v>
      </c>
      <c r="I9" s="36">
        <f t="shared" si="1"/>
        <v>1.8763774329803227</v>
      </c>
      <c r="J9" s="36">
        <f t="shared" si="2"/>
        <v>1876.3774329803227</v>
      </c>
      <c r="K9" s="42"/>
    </row>
    <row r="10" spans="1:11" ht="15" x14ac:dyDescent="0.35">
      <c r="A10" s="14"/>
      <c r="B10" s="14"/>
      <c r="C10" s="14"/>
      <c r="D10" s="14"/>
      <c r="F10" s="43"/>
      <c r="G10" s="42" t="s">
        <v>35</v>
      </c>
      <c r="H10" s="35">
        <v>0.70699999999999996</v>
      </c>
      <c r="I10" s="36">
        <f t="shared" si="1"/>
        <v>1.9935202924946307</v>
      </c>
      <c r="J10" s="36">
        <f t="shared" si="2"/>
        <v>1993.5202924946307</v>
      </c>
      <c r="K10" s="42">
        <f t="shared" ref="K10" si="6">(J10+J11)/2</f>
        <v>2060.3273363864628</v>
      </c>
    </row>
    <row r="11" spans="1:11" ht="15" x14ac:dyDescent="0.35">
      <c r="A11" s="14"/>
      <c r="B11" s="14"/>
      <c r="C11" s="14"/>
      <c r="D11" s="14"/>
      <c r="F11" s="43"/>
      <c r="G11" s="42"/>
      <c r="H11" s="35">
        <v>0.74099999999999999</v>
      </c>
      <c r="I11" s="36">
        <f t="shared" si="1"/>
        <v>2.1271343802782945</v>
      </c>
      <c r="J11" s="36">
        <f t="shared" si="2"/>
        <v>2127.1343802782944</v>
      </c>
      <c r="K11" s="42"/>
    </row>
    <row r="12" spans="1:11" ht="15" x14ac:dyDescent="0.35">
      <c r="A12" s="14"/>
      <c r="B12" s="14"/>
      <c r="C12" s="14"/>
      <c r="D12" s="14"/>
      <c r="F12" s="43"/>
      <c r="G12" s="42" t="s">
        <v>36</v>
      </c>
      <c r="H12" s="35">
        <v>0.90900000000000003</v>
      </c>
      <c r="I12" s="36">
        <f t="shared" si="1"/>
        <v>2.8745365779321581</v>
      </c>
      <c r="J12" s="36">
        <f t="shared" si="2"/>
        <v>2874.5365779321583</v>
      </c>
      <c r="K12" s="42">
        <f t="shared" ref="K12" si="7">(J12+J13)/2</f>
        <v>2914.2748991560975</v>
      </c>
    </row>
    <row r="13" spans="1:11" ht="15" x14ac:dyDescent="0.35">
      <c r="A13" s="14"/>
      <c r="B13" s="14"/>
      <c r="C13" s="14"/>
      <c r="D13" s="14"/>
      <c r="F13" s="43"/>
      <c r="G13" s="42"/>
      <c r="H13" s="35">
        <v>0.92500000000000004</v>
      </c>
      <c r="I13" s="36">
        <f t="shared" si="1"/>
        <v>2.9540132203800371</v>
      </c>
      <c r="J13" s="36">
        <f t="shared" si="2"/>
        <v>2954.0132203800372</v>
      </c>
      <c r="K13" s="42"/>
    </row>
    <row r="14" spans="1:11" ht="15" x14ac:dyDescent="0.35">
      <c r="A14" s="14"/>
      <c r="B14" s="14"/>
      <c r="C14" s="14"/>
      <c r="D14" s="14"/>
      <c r="F14" s="43"/>
      <c r="G14" s="42" t="s">
        <v>37</v>
      </c>
      <c r="H14" s="35">
        <v>1.0049999999999999</v>
      </c>
      <c r="I14" s="36">
        <f t="shared" si="1"/>
        <v>3.375563317142606</v>
      </c>
      <c r="J14" s="36">
        <f t="shared" si="2"/>
        <v>3375.5633171426061</v>
      </c>
      <c r="K14" s="42">
        <f t="shared" ref="K14" si="8">(J14+J15)/2</f>
        <v>3477.3565368245827</v>
      </c>
    </row>
    <row r="15" spans="1:11" ht="15" x14ac:dyDescent="0.35">
      <c r="A15" s="14"/>
      <c r="B15" s="14"/>
      <c r="C15" s="14"/>
      <c r="D15" s="14"/>
      <c r="F15" s="43"/>
      <c r="G15" s="42"/>
      <c r="H15" s="35">
        <v>1.0409999999999999</v>
      </c>
      <c r="I15" s="36">
        <f t="shared" si="1"/>
        <v>3.5791497565065589</v>
      </c>
      <c r="J15" s="36">
        <f t="shared" si="2"/>
        <v>3579.1497565065588</v>
      </c>
      <c r="K15" s="42"/>
    </row>
    <row r="16" spans="1:11" ht="15" x14ac:dyDescent="0.35">
      <c r="A16" s="14"/>
      <c r="B16" s="14"/>
      <c r="C16" s="14"/>
      <c r="D16" s="14"/>
      <c r="F16" s="43"/>
      <c r="G16" s="42" t="s">
        <v>38</v>
      </c>
      <c r="H16" s="35">
        <v>1.161</v>
      </c>
      <c r="I16" s="36">
        <f t="shared" si="1"/>
        <v>4.326449877580167</v>
      </c>
      <c r="J16" s="36">
        <f t="shared" si="2"/>
        <v>4326.4498775801667</v>
      </c>
      <c r="K16" s="42">
        <f t="shared" ref="K16" si="9">(J16+J17)/2</f>
        <v>4449.6850783615755</v>
      </c>
    </row>
    <row r="17" spans="1:11" ht="15" x14ac:dyDescent="0.35">
      <c r="A17" s="14"/>
      <c r="B17" s="14"/>
      <c r="C17" s="14"/>
      <c r="D17" s="14"/>
      <c r="F17" s="43"/>
      <c r="G17" s="42"/>
      <c r="H17" s="35">
        <v>1.1970000000000001</v>
      </c>
      <c r="I17" s="36">
        <f t="shared" si="1"/>
        <v>4.572920279142985</v>
      </c>
      <c r="J17" s="36">
        <f t="shared" si="2"/>
        <v>4572.9202791429852</v>
      </c>
      <c r="K17" s="42"/>
    </row>
    <row r="18" spans="1:11" ht="15" x14ac:dyDescent="0.35">
      <c r="A18" s="14"/>
      <c r="B18" s="14"/>
      <c r="C18" s="14"/>
      <c r="D18" s="14"/>
      <c r="F18" s="43"/>
      <c r="G18" s="42" t="s">
        <v>39</v>
      </c>
      <c r="H18" s="35">
        <v>1.0329999999999999</v>
      </c>
      <c r="I18" s="36">
        <f t="shared" si="1"/>
        <v>3.5331293574620233</v>
      </c>
      <c r="J18" s="36">
        <f t="shared" si="2"/>
        <v>3533.1293574620231</v>
      </c>
      <c r="K18" s="42">
        <f t="shared" ref="K18" si="10">(J18+J19)/2</f>
        <v>3602.8421632657719</v>
      </c>
    </row>
    <row r="19" spans="1:11" ht="15" x14ac:dyDescent="0.35">
      <c r="A19" s="14"/>
      <c r="B19" s="14"/>
      <c r="C19" s="14"/>
      <c r="D19" s="14"/>
      <c r="F19" s="43"/>
      <c r="G19" s="42"/>
      <c r="H19" s="35">
        <v>1.0569999999999999</v>
      </c>
      <c r="I19" s="36">
        <f t="shared" si="1"/>
        <v>3.6725549690695205</v>
      </c>
      <c r="J19" s="36">
        <f t="shared" si="2"/>
        <v>3672.5549690695207</v>
      </c>
      <c r="K19" s="42"/>
    </row>
    <row r="20" spans="1:11" ht="15" x14ac:dyDescent="0.35">
      <c r="A20" s="14"/>
      <c r="B20" s="14"/>
      <c r="C20" s="14"/>
      <c r="D20" s="14"/>
      <c r="F20" s="43"/>
      <c r="G20" s="42" t="s">
        <v>40</v>
      </c>
      <c r="H20" s="35">
        <v>0.94399999999999995</v>
      </c>
      <c r="I20" s="36">
        <f t="shared" si="1"/>
        <v>3.0504307354763824</v>
      </c>
      <c r="J20" s="36">
        <f t="shared" si="2"/>
        <v>3050.4307354763823</v>
      </c>
      <c r="K20" s="42">
        <f t="shared" ref="K20" si="11">(J20+J21)/2</f>
        <v>3300.3824534889127</v>
      </c>
    </row>
    <row r="21" spans="1:11" ht="15" x14ac:dyDescent="0.35">
      <c r="A21" s="14"/>
      <c r="B21" s="14"/>
      <c r="C21" s="14"/>
      <c r="D21" s="14"/>
      <c r="F21" s="43"/>
      <c r="G21" s="42"/>
      <c r="H21" s="35">
        <v>1.036</v>
      </c>
      <c r="I21" s="36">
        <f t="shared" si="1"/>
        <v>3.5503341715014431</v>
      </c>
      <c r="J21" s="36">
        <f t="shared" si="2"/>
        <v>3550.3341715014431</v>
      </c>
      <c r="K21" s="42"/>
    </row>
    <row r="22" spans="1:11" ht="15" x14ac:dyDescent="0.35">
      <c r="A22" s="14"/>
      <c r="B22" s="14"/>
      <c r="C22" s="14"/>
      <c r="D22" s="14"/>
      <c r="F22" s="43"/>
      <c r="G22" s="42" t="s">
        <v>41</v>
      </c>
      <c r="H22" s="35">
        <v>0.90600000000000003</v>
      </c>
      <c r="I22" s="36">
        <f t="shared" si="1"/>
        <v>2.8598066986215942</v>
      </c>
      <c r="J22" s="36">
        <f t="shared" si="2"/>
        <v>2859.806698621594</v>
      </c>
      <c r="K22" s="42">
        <f t="shared" ref="K22" si="12">(J22+J23)/2</f>
        <v>2955.1187170489884</v>
      </c>
    </row>
    <row r="23" spans="1:11" ht="15" x14ac:dyDescent="0.35">
      <c r="A23" s="14"/>
      <c r="B23" s="14"/>
      <c r="C23" s="14"/>
      <c r="D23" s="14"/>
      <c r="F23" s="43"/>
      <c r="G23" s="42"/>
      <c r="H23" s="35">
        <v>0.94399999999999995</v>
      </c>
      <c r="I23" s="36">
        <f t="shared" si="1"/>
        <v>3.0504307354763824</v>
      </c>
      <c r="J23" s="36">
        <f t="shared" si="2"/>
        <v>3050.4307354763823</v>
      </c>
      <c r="K23" s="42"/>
    </row>
    <row r="24" spans="1:11" ht="15" x14ac:dyDescent="0.35">
      <c r="A24" s="14"/>
      <c r="B24" s="14"/>
      <c r="C24" s="14"/>
      <c r="D24" s="14"/>
      <c r="F24" s="43"/>
      <c r="G24" s="42" t="s">
        <v>42</v>
      </c>
      <c r="H24" s="35">
        <v>0.875</v>
      </c>
      <c r="I24" s="36">
        <f t="shared" si="1"/>
        <v>2.7107119658806602</v>
      </c>
      <c r="J24" s="36">
        <f t="shared" si="2"/>
        <v>2710.71196588066</v>
      </c>
      <c r="K24" s="42">
        <f t="shared" ref="K24" si="13">(J24+J25)/2</f>
        <v>2865.2264866270853</v>
      </c>
    </row>
    <row r="25" spans="1:11" ht="15" x14ac:dyDescent="0.35">
      <c r="A25" s="14"/>
      <c r="B25" s="14"/>
      <c r="C25" s="14"/>
      <c r="D25" s="14"/>
      <c r="F25" s="43"/>
      <c r="G25" s="42"/>
      <c r="H25" s="35">
        <v>0.93799999999999994</v>
      </c>
      <c r="I25" s="36">
        <f t="shared" si="1"/>
        <v>3.0197410073735109</v>
      </c>
      <c r="J25" s="36">
        <f t="shared" si="2"/>
        <v>3019.7410073735109</v>
      </c>
      <c r="K25" s="42"/>
    </row>
    <row r="26" spans="1:11" ht="15" x14ac:dyDescent="0.35">
      <c r="A26" s="14"/>
      <c r="B26" s="14"/>
      <c r="C26" s="14"/>
      <c r="D26" s="14"/>
      <c r="F26" s="43"/>
      <c r="G26" s="42" t="s">
        <v>43</v>
      </c>
      <c r="H26" s="35">
        <v>0.81399999999999995</v>
      </c>
      <c r="I26" s="36">
        <f t="shared" si="1"/>
        <v>2.4332632847809399</v>
      </c>
      <c r="J26" s="36">
        <f t="shared" si="2"/>
        <v>2433.26328478094</v>
      </c>
      <c r="K26" s="42">
        <f t="shared" ref="K26" si="14">(J26+J27)/2</f>
        <v>2543.8781727441387</v>
      </c>
    </row>
    <row r="27" spans="1:11" ht="15" x14ac:dyDescent="0.35">
      <c r="A27" s="14" t="s">
        <v>56</v>
      </c>
      <c r="B27" s="14"/>
      <c r="C27" s="14"/>
      <c r="D27" s="14"/>
      <c r="F27" s="43"/>
      <c r="G27" s="42"/>
      <c r="H27" s="35">
        <v>0.86299999999999999</v>
      </c>
      <c r="I27" s="36">
        <f t="shared" si="1"/>
        <v>2.6544930607073374</v>
      </c>
      <c r="J27" s="36">
        <f t="shared" si="2"/>
        <v>2654.4930607073375</v>
      </c>
      <c r="K27" s="42"/>
    </row>
    <row r="28" spans="1:11" ht="15" x14ac:dyDescent="0.35">
      <c r="A28" s="14" t="s">
        <v>51</v>
      </c>
      <c r="B28" s="14"/>
      <c r="C28" s="14"/>
      <c r="D28" s="14"/>
      <c r="F28" s="43"/>
      <c r="G28" s="42" t="s">
        <v>44</v>
      </c>
      <c r="H28" s="35">
        <v>0.66100000000000003</v>
      </c>
      <c r="I28" s="36">
        <f t="shared" si="1"/>
        <v>1.8212447873814845</v>
      </c>
      <c r="J28" s="36">
        <f t="shared" si="2"/>
        <v>1821.2447873814845</v>
      </c>
      <c r="K28" s="42">
        <f t="shared" ref="K28" si="15">(J28+J29)/2</f>
        <v>1880.6600598010109</v>
      </c>
    </row>
    <row r="29" spans="1:11" ht="15" x14ac:dyDescent="0.35">
      <c r="A29" s="14" t="s">
        <v>52</v>
      </c>
      <c r="B29" s="14">
        <v>0.15011469</v>
      </c>
      <c r="C29" s="14"/>
      <c r="D29" s="14"/>
      <c r="F29" s="43"/>
      <c r="G29" s="42"/>
      <c r="H29" s="35">
        <v>0.69299999999999995</v>
      </c>
      <c r="I29" s="36">
        <f t="shared" si="1"/>
        <v>1.9400753322205375</v>
      </c>
      <c r="J29" s="36">
        <f t="shared" si="2"/>
        <v>1940.0753322205376</v>
      </c>
      <c r="K29" s="42"/>
    </row>
    <row r="30" spans="1:11" ht="15" x14ac:dyDescent="0.35">
      <c r="A30" s="14" t="s">
        <v>53</v>
      </c>
      <c r="B30" s="14">
        <v>1.5948647</v>
      </c>
      <c r="C30" s="14"/>
      <c r="D30" s="14"/>
      <c r="F30" s="43"/>
      <c r="G30" s="42" t="s">
        <v>45</v>
      </c>
      <c r="H30" s="35">
        <v>0.92600000000000005</v>
      </c>
      <c r="I30" s="36">
        <f t="shared" si="1"/>
        <v>2.9590322403210259</v>
      </c>
      <c r="J30" s="36">
        <f t="shared" si="2"/>
        <v>2959.0322403210257</v>
      </c>
      <c r="K30" s="42">
        <f t="shared" ref="K30" si="16">(J30+J31)/2</f>
        <v>2999.6040293172314</v>
      </c>
    </row>
    <row r="31" spans="1:11" ht="15" x14ac:dyDescent="0.35">
      <c r="A31" s="14" t="s">
        <v>54</v>
      </c>
      <c r="B31" s="14">
        <v>-0.57810388000000001</v>
      </c>
      <c r="C31" s="14"/>
      <c r="D31" s="14"/>
      <c r="F31" s="43"/>
      <c r="G31" s="42"/>
      <c r="H31" s="35">
        <v>0.94199999999999995</v>
      </c>
      <c r="I31" s="36">
        <f t="shared" si="1"/>
        <v>3.0401758183134371</v>
      </c>
      <c r="J31" s="36">
        <f t="shared" si="2"/>
        <v>3040.175818313437</v>
      </c>
      <c r="K31" s="42"/>
    </row>
    <row r="32" spans="1:11" x14ac:dyDescent="0.25">
      <c r="A32" s="14" t="s">
        <v>55</v>
      </c>
      <c r="B32" s="14">
        <v>9.9305874000000002E-2</v>
      </c>
      <c r="C32" s="14"/>
      <c r="D32" s="14"/>
      <c r="I32" s="32"/>
      <c r="J32" s="32"/>
      <c r="K32" s="32"/>
    </row>
    <row r="33" spans="1:11" x14ac:dyDescent="0.25">
      <c r="A33" s="14"/>
      <c r="B33" s="14"/>
      <c r="C33" s="14"/>
      <c r="D33" s="14"/>
      <c r="I33" s="32"/>
      <c r="J33" s="32"/>
      <c r="K33" s="32"/>
    </row>
    <row r="34" spans="1:11" x14ac:dyDescent="0.25">
      <c r="A34" s="41" t="s">
        <v>62</v>
      </c>
      <c r="B34" s="14">
        <v>1</v>
      </c>
      <c r="C34" s="14"/>
      <c r="D34" s="14"/>
      <c r="F34" s="44" t="s">
        <v>46</v>
      </c>
      <c r="G34" s="25" t="s">
        <v>63</v>
      </c>
      <c r="H34" s="25" t="s">
        <v>64</v>
      </c>
      <c r="I34" s="32" t="s">
        <v>71</v>
      </c>
      <c r="J34" s="32" t="s">
        <v>72</v>
      </c>
      <c r="K34" s="26" t="s">
        <v>77</v>
      </c>
    </row>
    <row r="35" spans="1:11" ht="15" x14ac:dyDescent="0.35">
      <c r="A35" s="14"/>
      <c r="B35" s="14"/>
      <c r="C35" s="14"/>
      <c r="D35" s="14"/>
      <c r="F35" s="44"/>
      <c r="G35" s="42" t="s">
        <v>16</v>
      </c>
      <c r="H35" s="35">
        <v>0.69299999999999995</v>
      </c>
      <c r="I35" s="36">
        <f t="shared" ref="I35:I64" si="17">($B$29+$B$30*H35)/(1+$B$31*H35+$B$32*H35^2)*$B$34</f>
        <v>1.9400753322205375</v>
      </c>
      <c r="J35" s="36">
        <f t="shared" ref="J35:J64" si="18">I35*1000</f>
        <v>1940.0753322205376</v>
      </c>
      <c r="K35" s="42">
        <f t="shared" ref="K35:K63" si="19">(J35+J36)/2</f>
        <v>2051.7530177602453</v>
      </c>
    </row>
    <row r="36" spans="1:11" ht="15" x14ac:dyDescent="0.35">
      <c r="A36" s="14"/>
      <c r="B36" s="14"/>
      <c r="C36" s="14"/>
      <c r="D36" s="14"/>
      <c r="F36" s="44"/>
      <c r="G36" s="42"/>
      <c r="H36" s="35">
        <v>0.75</v>
      </c>
      <c r="I36" s="36">
        <f t="shared" si="17"/>
        <v>2.1634307032999534</v>
      </c>
      <c r="J36" s="36">
        <f t="shared" si="18"/>
        <v>2163.4307032999532</v>
      </c>
      <c r="K36" s="42"/>
    </row>
    <row r="37" spans="1:11" ht="15" x14ac:dyDescent="0.35">
      <c r="A37" s="14"/>
      <c r="B37" s="14"/>
      <c r="C37" s="14"/>
      <c r="D37" s="14"/>
      <c r="F37" s="44"/>
      <c r="G37" s="42" t="s">
        <v>17</v>
      </c>
      <c r="H37" s="35">
        <v>0.65</v>
      </c>
      <c r="I37" s="36">
        <f t="shared" si="17"/>
        <v>1.7814409594214813</v>
      </c>
      <c r="J37" s="36">
        <f t="shared" si="18"/>
        <v>1781.4409594214812</v>
      </c>
      <c r="K37" s="42">
        <f t="shared" si="19"/>
        <v>1834.4823665831263</v>
      </c>
    </row>
    <row r="38" spans="1:11" ht="15" x14ac:dyDescent="0.35">
      <c r="A38" s="14"/>
      <c r="B38" s="14"/>
      <c r="C38" s="14"/>
      <c r="D38" s="14"/>
      <c r="F38" s="44"/>
      <c r="G38" s="42"/>
      <c r="H38" s="35">
        <v>0.67900000000000005</v>
      </c>
      <c r="I38" s="36">
        <f t="shared" si="17"/>
        <v>1.8875237737447714</v>
      </c>
      <c r="J38" s="36">
        <f t="shared" si="18"/>
        <v>1887.5237737447715</v>
      </c>
      <c r="K38" s="42"/>
    </row>
    <row r="39" spans="1:11" ht="15" x14ac:dyDescent="0.35">
      <c r="A39" s="14"/>
      <c r="B39" s="14"/>
      <c r="C39" s="14"/>
      <c r="D39" s="14"/>
      <c r="F39" s="44"/>
      <c r="G39" s="42" t="s">
        <v>18</v>
      </c>
      <c r="H39" s="35">
        <v>0.69</v>
      </c>
      <c r="I39" s="36">
        <f t="shared" si="17"/>
        <v>1.9287396180160623</v>
      </c>
      <c r="J39" s="36">
        <f t="shared" si="18"/>
        <v>1928.7396180160622</v>
      </c>
      <c r="K39" s="42">
        <f t="shared" si="19"/>
        <v>2023.930808465617</v>
      </c>
    </row>
    <row r="40" spans="1:11" ht="15" x14ac:dyDescent="0.35">
      <c r="A40" s="14"/>
      <c r="B40" s="14"/>
      <c r="C40" s="14"/>
      <c r="D40" s="14"/>
      <c r="F40" s="44"/>
      <c r="G40" s="42"/>
      <c r="H40" s="35">
        <v>0.73899999999999999</v>
      </c>
      <c r="I40" s="36">
        <f t="shared" si="17"/>
        <v>2.1191219989151717</v>
      </c>
      <c r="J40" s="36">
        <f t="shared" si="18"/>
        <v>2119.1219989151718</v>
      </c>
      <c r="K40" s="42"/>
    </row>
    <row r="41" spans="1:11" ht="15" x14ac:dyDescent="0.35">
      <c r="A41" s="14"/>
      <c r="B41" s="14"/>
      <c r="C41" s="14"/>
      <c r="D41" s="14"/>
      <c r="F41" s="44"/>
      <c r="G41" s="42" t="s">
        <v>19</v>
      </c>
      <c r="H41" s="35">
        <v>0.61399999999999999</v>
      </c>
      <c r="I41" s="36">
        <f t="shared" si="17"/>
        <v>1.6547856096999318</v>
      </c>
      <c r="J41" s="36">
        <f t="shared" si="18"/>
        <v>1654.7856096999319</v>
      </c>
      <c r="K41" s="42">
        <f t="shared" si="19"/>
        <v>1693.1606193413559</v>
      </c>
    </row>
    <row r="42" spans="1:11" ht="15" x14ac:dyDescent="0.35">
      <c r="A42" s="14"/>
      <c r="B42" s="14"/>
      <c r="C42" s="14"/>
      <c r="D42" s="14"/>
      <c r="F42" s="44"/>
      <c r="G42" s="42"/>
      <c r="H42" s="35">
        <v>0.63600000000000001</v>
      </c>
      <c r="I42" s="36">
        <f t="shared" si="17"/>
        <v>1.7315356289827801</v>
      </c>
      <c r="J42" s="36">
        <f t="shared" si="18"/>
        <v>1731.5356289827801</v>
      </c>
      <c r="K42" s="42"/>
    </row>
    <row r="43" spans="1:11" ht="15" x14ac:dyDescent="0.35">
      <c r="A43" s="14"/>
      <c r="B43" s="14"/>
      <c r="C43" s="14"/>
      <c r="D43" s="14"/>
      <c r="F43" s="44"/>
      <c r="G43" s="42" t="s">
        <v>20</v>
      </c>
      <c r="H43" s="35">
        <v>0.61799999999999999</v>
      </c>
      <c r="I43" s="36">
        <f t="shared" si="17"/>
        <v>1.6685901600860846</v>
      </c>
      <c r="J43" s="36">
        <f t="shared" si="18"/>
        <v>1668.5901600860846</v>
      </c>
      <c r="K43" s="42">
        <f t="shared" si="19"/>
        <v>1730.4173127671031</v>
      </c>
    </row>
    <row r="44" spans="1:11" ht="15" x14ac:dyDescent="0.35">
      <c r="A44" s="14"/>
      <c r="B44" s="14"/>
      <c r="C44" s="14"/>
      <c r="D44" s="14"/>
      <c r="F44" s="44"/>
      <c r="G44" s="42"/>
      <c r="H44" s="35">
        <v>0.65300000000000002</v>
      </c>
      <c r="I44" s="36">
        <f t="shared" si="17"/>
        <v>1.7922444654481218</v>
      </c>
      <c r="J44" s="36">
        <f t="shared" si="18"/>
        <v>1792.2444654481217</v>
      </c>
      <c r="K44" s="42"/>
    </row>
    <row r="45" spans="1:11" ht="15" x14ac:dyDescent="0.35">
      <c r="A45" s="14"/>
      <c r="B45" s="14"/>
      <c r="C45" s="14"/>
      <c r="D45" s="14"/>
      <c r="F45" s="44"/>
      <c r="G45" s="42" t="s">
        <v>21</v>
      </c>
      <c r="H45" s="35">
        <v>0.373</v>
      </c>
      <c r="I45" s="36">
        <f t="shared" si="17"/>
        <v>0.93336826520098815</v>
      </c>
      <c r="J45" s="36">
        <f t="shared" si="18"/>
        <v>933.36826520098816</v>
      </c>
      <c r="K45" s="42">
        <f t="shared" si="19"/>
        <v>998.62225447482797</v>
      </c>
    </row>
    <row r="46" spans="1:11" ht="15" x14ac:dyDescent="0.35">
      <c r="A46" s="14"/>
      <c r="B46" s="14"/>
      <c r="C46" s="14"/>
      <c r="D46" s="14"/>
      <c r="F46" s="44"/>
      <c r="G46" s="42"/>
      <c r="H46" s="35">
        <v>0.42199999999999999</v>
      </c>
      <c r="I46" s="36">
        <f t="shared" si="17"/>
        <v>1.0638762437486677</v>
      </c>
      <c r="J46" s="36">
        <f t="shared" si="18"/>
        <v>1063.8762437486678</v>
      </c>
      <c r="K46" s="42"/>
    </row>
    <row r="47" spans="1:11" ht="15" x14ac:dyDescent="0.35">
      <c r="A47" s="14"/>
      <c r="B47" s="14"/>
      <c r="C47" s="14"/>
      <c r="D47" s="14"/>
      <c r="F47" s="44"/>
      <c r="G47" s="42" t="s">
        <v>22</v>
      </c>
      <c r="H47" s="35">
        <v>0.64700000000000002</v>
      </c>
      <c r="I47" s="36">
        <f t="shared" si="17"/>
        <v>1.7706762837657302</v>
      </c>
      <c r="J47" s="36">
        <f t="shared" si="18"/>
        <v>1770.6762837657302</v>
      </c>
      <c r="K47" s="42">
        <f t="shared" si="19"/>
        <v>1814.2828046092532</v>
      </c>
    </row>
    <row r="48" spans="1:11" ht="15" x14ac:dyDescent="0.35">
      <c r="A48" s="14"/>
      <c r="B48" s="14"/>
      <c r="C48" s="14"/>
      <c r="D48" s="14"/>
      <c r="F48" s="44"/>
      <c r="G48" s="42"/>
      <c r="H48" s="35">
        <v>0.67100000000000004</v>
      </c>
      <c r="I48" s="36">
        <f t="shared" si="17"/>
        <v>1.857889325452776</v>
      </c>
      <c r="J48" s="36">
        <f t="shared" si="18"/>
        <v>1857.8893254527759</v>
      </c>
      <c r="K48" s="42"/>
    </row>
    <row r="49" spans="1:11" ht="15" x14ac:dyDescent="0.35">
      <c r="A49" s="14"/>
      <c r="B49" s="14"/>
      <c r="C49" s="14"/>
      <c r="D49" s="14"/>
      <c r="F49" s="44"/>
      <c r="G49" s="42" t="s">
        <v>23</v>
      </c>
      <c r="H49" s="35">
        <v>0.81899999999999995</v>
      </c>
      <c r="I49" s="36">
        <f t="shared" si="17"/>
        <v>2.4552389970974784</v>
      </c>
      <c r="J49" s="36">
        <f t="shared" si="18"/>
        <v>2455.2389970974782</v>
      </c>
      <c r="K49" s="42">
        <f t="shared" si="19"/>
        <v>2538.6574976057927</v>
      </c>
    </row>
    <row r="50" spans="1:11" ht="15" x14ac:dyDescent="0.35">
      <c r="A50" s="14"/>
      <c r="B50" s="14"/>
      <c r="C50" s="14"/>
      <c r="D50" s="14"/>
      <c r="F50" s="44"/>
      <c r="G50" s="42"/>
      <c r="H50" s="35">
        <v>0.85599999999999998</v>
      </c>
      <c r="I50" s="36">
        <f t="shared" si="17"/>
        <v>2.6220759981141071</v>
      </c>
      <c r="J50" s="36">
        <f t="shared" si="18"/>
        <v>2622.0759981141073</v>
      </c>
      <c r="K50" s="42"/>
    </row>
    <row r="51" spans="1:11" ht="15" x14ac:dyDescent="0.35">
      <c r="A51" s="14"/>
      <c r="B51" s="14"/>
      <c r="C51" s="14"/>
      <c r="D51" s="14"/>
      <c r="F51" s="44"/>
      <c r="G51" s="42" t="s">
        <v>24</v>
      </c>
      <c r="H51" s="35">
        <v>0.52800000000000002</v>
      </c>
      <c r="I51" s="36">
        <f t="shared" si="17"/>
        <v>1.3733942695727812</v>
      </c>
      <c r="J51" s="36">
        <f t="shared" si="18"/>
        <v>1373.3942695727812</v>
      </c>
      <c r="K51" s="42">
        <f t="shared" si="19"/>
        <v>1389.0231387350077</v>
      </c>
    </row>
    <row r="52" spans="1:11" ht="15" x14ac:dyDescent="0.35">
      <c r="A52" s="14"/>
      <c r="B52" s="14"/>
      <c r="C52" s="14"/>
      <c r="D52" s="14"/>
      <c r="F52" s="44"/>
      <c r="G52" s="42"/>
      <c r="H52" s="35">
        <v>0.53800000000000003</v>
      </c>
      <c r="I52" s="36">
        <f t="shared" si="17"/>
        <v>1.4046520078972342</v>
      </c>
      <c r="J52" s="36">
        <f t="shared" si="18"/>
        <v>1404.6520078972342</v>
      </c>
      <c r="K52" s="42"/>
    </row>
    <row r="53" spans="1:11" ht="15" x14ac:dyDescent="0.35">
      <c r="A53" s="14"/>
      <c r="B53" s="14"/>
      <c r="C53" s="14"/>
      <c r="D53" s="14"/>
      <c r="F53" s="44"/>
      <c r="G53" s="42" t="s">
        <v>25</v>
      </c>
      <c r="H53" s="35">
        <v>0.27200000000000002</v>
      </c>
      <c r="I53" s="36">
        <f t="shared" si="17"/>
        <v>0.6868791574135712</v>
      </c>
      <c r="J53" s="36">
        <f t="shared" si="18"/>
        <v>686.87915741357119</v>
      </c>
      <c r="K53" s="42">
        <f t="shared" si="19"/>
        <v>711.32181806898438</v>
      </c>
    </row>
    <row r="54" spans="1:11" ht="15" x14ac:dyDescent="0.35">
      <c r="A54" s="14"/>
      <c r="B54" s="14"/>
      <c r="C54" s="14"/>
      <c r="D54" s="14"/>
      <c r="F54" s="44"/>
      <c r="G54" s="42"/>
      <c r="H54" s="35">
        <v>0.29299999999999998</v>
      </c>
      <c r="I54" s="36">
        <f t="shared" si="17"/>
        <v>0.73576447872439765</v>
      </c>
      <c r="J54" s="36">
        <f t="shared" si="18"/>
        <v>735.76447872439769</v>
      </c>
      <c r="K54" s="42"/>
    </row>
    <row r="55" spans="1:11" ht="15" x14ac:dyDescent="0.35">
      <c r="A55" s="14"/>
      <c r="B55" s="14"/>
      <c r="C55" s="14"/>
      <c r="D55" s="14"/>
      <c r="F55" s="44"/>
      <c r="G55" s="42" t="s">
        <v>26</v>
      </c>
      <c r="H55" s="35">
        <v>0.66700000000000004</v>
      </c>
      <c r="I55" s="36">
        <f t="shared" si="17"/>
        <v>1.8431786450846004</v>
      </c>
      <c r="J55" s="36">
        <f t="shared" si="18"/>
        <v>1843.1786450846005</v>
      </c>
      <c r="K55" s="42">
        <f t="shared" si="19"/>
        <v>1852.378352934257</v>
      </c>
    </row>
    <row r="56" spans="1:11" ht="15" x14ac:dyDescent="0.35">
      <c r="A56" s="14"/>
      <c r="B56" s="14"/>
      <c r="C56" s="14"/>
      <c r="D56" s="14"/>
      <c r="F56" s="44"/>
      <c r="G56" s="42"/>
      <c r="H56" s="35">
        <v>0.67200000000000004</v>
      </c>
      <c r="I56" s="36">
        <f t="shared" si="17"/>
        <v>1.8615780607839136</v>
      </c>
      <c r="J56" s="36">
        <f t="shared" si="18"/>
        <v>1861.5780607839135</v>
      </c>
      <c r="K56" s="42"/>
    </row>
    <row r="57" spans="1:11" ht="15" x14ac:dyDescent="0.35">
      <c r="A57" s="14"/>
      <c r="B57" s="14"/>
      <c r="C57" s="14"/>
      <c r="D57" s="14"/>
      <c r="F57" s="44"/>
      <c r="G57" s="42" t="s">
        <v>27</v>
      </c>
      <c r="H57" s="35">
        <v>0.63600000000000001</v>
      </c>
      <c r="I57" s="36">
        <f t="shared" si="17"/>
        <v>1.7315356289827801</v>
      </c>
      <c r="J57" s="36">
        <f t="shared" si="18"/>
        <v>1731.5356289827801</v>
      </c>
      <c r="K57" s="42">
        <f t="shared" si="19"/>
        <v>1835.8054806016589</v>
      </c>
    </row>
    <row r="58" spans="1:11" ht="15" x14ac:dyDescent="0.35">
      <c r="A58" s="14"/>
      <c r="B58" s="14"/>
      <c r="C58" s="14"/>
      <c r="D58" s="14"/>
      <c r="F58" s="44"/>
      <c r="G58" s="42"/>
      <c r="H58" s="35">
        <v>0.69299999999999995</v>
      </c>
      <c r="I58" s="36">
        <f t="shared" si="17"/>
        <v>1.9400753322205375</v>
      </c>
      <c r="J58" s="36">
        <f t="shared" si="18"/>
        <v>1940.0753322205376</v>
      </c>
      <c r="K58" s="42"/>
    </row>
    <row r="59" spans="1:11" ht="15" x14ac:dyDescent="0.35">
      <c r="A59" s="14"/>
      <c r="B59" s="14"/>
      <c r="C59" s="14"/>
      <c r="D59" s="14"/>
      <c r="F59" s="44"/>
      <c r="G59" s="42" t="s">
        <v>28</v>
      </c>
      <c r="H59" s="35">
        <v>0.36099999999999999</v>
      </c>
      <c r="I59" s="36">
        <f t="shared" si="17"/>
        <v>0.90253569210376683</v>
      </c>
      <c r="J59" s="36">
        <f t="shared" si="18"/>
        <v>902.53569210376679</v>
      </c>
      <c r="K59" s="42">
        <f t="shared" si="19"/>
        <v>964.17673226727015</v>
      </c>
    </row>
    <row r="60" spans="1:11" ht="15" x14ac:dyDescent="0.35">
      <c r="A60" s="14"/>
      <c r="B60" s="14"/>
      <c r="C60" s="14"/>
      <c r="D60" s="14"/>
      <c r="F60" s="44"/>
      <c r="G60" s="42"/>
      <c r="H60" s="35">
        <v>0.40799999999999997</v>
      </c>
      <c r="I60" s="36">
        <f t="shared" si="17"/>
        <v>1.0258177724307735</v>
      </c>
      <c r="J60" s="36">
        <f t="shared" si="18"/>
        <v>1025.8177724307736</v>
      </c>
      <c r="K60" s="42"/>
    </row>
    <row r="61" spans="1:11" ht="15" x14ac:dyDescent="0.35">
      <c r="A61" s="14"/>
      <c r="B61" s="14"/>
      <c r="C61" s="14"/>
      <c r="D61" s="14"/>
      <c r="F61" s="44"/>
      <c r="G61" s="42" t="s">
        <v>29</v>
      </c>
      <c r="H61" s="35">
        <v>0.51700000000000002</v>
      </c>
      <c r="I61" s="36">
        <f t="shared" si="17"/>
        <v>1.3394371480567346</v>
      </c>
      <c r="J61" s="36">
        <f t="shared" si="18"/>
        <v>1339.4371480567347</v>
      </c>
      <c r="K61" s="42">
        <f t="shared" si="19"/>
        <v>1383.0959248631914</v>
      </c>
    </row>
    <row r="62" spans="1:11" ht="15" x14ac:dyDescent="0.35">
      <c r="A62" s="14"/>
      <c r="B62" s="14"/>
      <c r="C62" s="14"/>
      <c r="D62" s="14"/>
      <c r="F62" s="44"/>
      <c r="G62" s="42"/>
      <c r="H62" s="35">
        <v>0.54500000000000004</v>
      </c>
      <c r="I62" s="36">
        <f t="shared" si="17"/>
        <v>1.426754701669648</v>
      </c>
      <c r="J62" s="36">
        <f t="shared" si="18"/>
        <v>1426.7547016696481</v>
      </c>
      <c r="K62" s="42"/>
    </row>
    <row r="63" spans="1:11" ht="15" x14ac:dyDescent="0.35">
      <c r="A63" s="14"/>
      <c r="B63" s="14"/>
      <c r="C63" s="14"/>
      <c r="D63" s="14"/>
      <c r="F63" s="44"/>
      <c r="G63" s="42" t="s">
        <v>30</v>
      </c>
      <c r="H63" s="35">
        <v>0.67600000000000005</v>
      </c>
      <c r="I63" s="36">
        <f t="shared" si="17"/>
        <v>1.8763774329803227</v>
      </c>
      <c r="J63" s="36">
        <f t="shared" si="18"/>
        <v>1876.3774329803227</v>
      </c>
      <c r="K63" s="42">
        <f t="shared" si="19"/>
        <v>1900.6737842852522</v>
      </c>
    </row>
    <row r="64" spans="1:11" ht="15" x14ac:dyDescent="0.35">
      <c r="A64" s="14"/>
      <c r="B64" s="14"/>
      <c r="C64" s="14"/>
      <c r="D64" s="14"/>
      <c r="F64" s="44"/>
      <c r="G64" s="42"/>
      <c r="H64" s="35">
        <v>0.68899999999999995</v>
      </c>
      <c r="I64" s="36">
        <f t="shared" si="17"/>
        <v>1.9249701355901816</v>
      </c>
      <c r="J64" s="36">
        <f t="shared" si="18"/>
        <v>1924.9701355901816</v>
      </c>
      <c r="K64" s="42"/>
    </row>
    <row r="65" spans="1:11" ht="15" x14ac:dyDescent="0.35">
      <c r="A65" s="14"/>
      <c r="B65" s="14"/>
      <c r="C65" s="14"/>
      <c r="D65" s="14"/>
      <c r="F65" s="13"/>
      <c r="G65" s="32"/>
      <c r="H65" s="35"/>
      <c r="I65" s="36"/>
      <c r="J65" s="36"/>
      <c r="K65" s="32"/>
    </row>
    <row r="66" spans="1:11" x14ac:dyDescent="0.25">
      <c r="A66" s="14"/>
      <c r="B66" s="14"/>
      <c r="C66" s="14"/>
      <c r="D66" s="14"/>
      <c r="H66" s="34"/>
      <c r="I66" s="36"/>
      <c r="J66" s="36"/>
    </row>
    <row r="67" spans="1:11" x14ac:dyDescent="0.25">
      <c r="A67" s="14"/>
      <c r="B67" s="14"/>
      <c r="C67" s="14"/>
      <c r="D67" s="14"/>
      <c r="F67" s="45" t="s">
        <v>47</v>
      </c>
      <c r="G67" s="25" t="s">
        <v>63</v>
      </c>
      <c r="H67" s="25" t="s">
        <v>64</v>
      </c>
      <c r="I67" s="32" t="s">
        <v>71</v>
      </c>
      <c r="J67" s="32" t="s">
        <v>72</v>
      </c>
      <c r="K67" s="26" t="s">
        <v>77</v>
      </c>
    </row>
    <row r="68" spans="1:11" ht="15" x14ac:dyDescent="0.35">
      <c r="A68" s="14"/>
      <c r="B68" s="14"/>
      <c r="C68" s="14"/>
      <c r="D68" s="14"/>
      <c r="F68" s="45"/>
      <c r="G68" s="42" t="s">
        <v>1</v>
      </c>
      <c r="H68" s="35">
        <v>0.106</v>
      </c>
      <c r="I68" s="36">
        <f t="shared" ref="I68:I97" si="20">($B$29+$B$30*H68)/(1+$B$31*H68+$B$32*H68^2)*$B$34</f>
        <v>0.33960188807135255</v>
      </c>
      <c r="J68" s="36">
        <f t="shared" ref="J68:J97" si="21">I68*1000</f>
        <v>339.60188807135256</v>
      </c>
      <c r="K68" s="42">
        <f t="shared" ref="K68:K96" si="22">(J68+J69)/2</f>
        <v>345.31627665073711</v>
      </c>
    </row>
    <row r="69" spans="1:11" ht="15" x14ac:dyDescent="0.35">
      <c r="A69" s="14"/>
      <c r="B69" s="14"/>
      <c r="C69" s="14"/>
      <c r="D69" s="14"/>
      <c r="F69" s="45"/>
      <c r="G69" s="42"/>
      <c r="H69" s="35">
        <v>0.112</v>
      </c>
      <c r="I69" s="36">
        <f t="shared" si="20"/>
        <v>0.35103066523012161</v>
      </c>
      <c r="J69" s="36">
        <f t="shared" si="21"/>
        <v>351.0306652301216</v>
      </c>
      <c r="K69" s="42"/>
    </row>
    <row r="70" spans="1:11" ht="15" x14ac:dyDescent="0.35">
      <c r="A70" s="14"/>
      <c r="B70" s="14"/>
      <c r="C70" s="14"/>
      <c r="D70" s="14"/>
      <c r="F70" s="45"/>
      <c r="G70" s="42" t="s">
        <v>2</v>
      </c>
      <c r="H70" s="35">
        <v>0.159</v>
      </c>
      <c r="I70" s="36">
        <f t="shared" si="20"/>
        <v>0.44333594171284069</v>
      </c>
      <c r="J70" s="36">
        <f t="shared" si="21"/>
        <v>443.33594171284068</v>
      </c>
      <c r="K70" s="42">
        <f t="shared" si="22"/>
        <v>448.39436135089261</v>
      </c>
    </row>
    <row r="71" spans="1:11" ht="15" x14ac:dyDescent="0.35">
      <c r="A71" s="14"/>
      <c r="B71" s="14"/>
      <c r="C71" s="14"/>
      <c r="D71" s="14"/>
      <c r="F71" s="45"/>
      <c r="G71" s="42"/>
      <c r="H71" s="35">
        <v>0.16400000000000001</v>
      </c>
      <c r="I71" s="36">
        <f t="shared" si="20"/>
        <v>0.45345278098894459</v>
      </c>
      <c r="J71" s="36">
        <f t="shared" si="21"/>
        <v>453.4527809889446</v>
      </c>
      <c r="K71" s="42"/>
    </row>
    <row r="72" spans="1:11" ht="15" x14ac:dyDescent="0.35">
      <c r="A72" s="14"/>
      <c r="B72" s="14"/>
      <c r="C72" s="14"/>
      <c r="D72" s="14"/>
      <c r="F72" s="45"/>
      <c r="G72" s="42" t="s">
        <v>3</v>
      </c>
      <c r="H72" s="35">
        <v>0.40500000000000003</v>
      </c>
      <c r="I72" s="36">
        <f t="shared" si="20"/>
        <v>1.0177436581985542</v>
      </c>
      <c r="J72" s="36">
        <f t="shared" si="21"/>
        <v>1017.7436581985542</v>
      </c>
      <c r="K72" s="42">
        <f t="shared" si="22"/>
        <v>1074.1708462860877</v>
      </c>
    </row>
    <row r="73" spans="1:11" ht="15" x14ac:dyDescent="0.35">
      <c r="A73" s="14"/>
      <c r="B73" s="14"/>
      <c r="C73" s="14"/>
      <c r="D73" s="14"/>
      <c r="F73" s="45"/>
      <c r="G73" s="42"/>
      <c r="H73" s="35">
        <v>0.44600000000000001</v>
      </c>
      <c r="I73" s="36">
        <f t="shared" si="20"/>
        <v>1.1305980343736213</v>
      </c>
      <c r="J73" s="36">
        <f t="shared" si="21"/>
        <v>1130.5980343736212</v>
      </c>
      <c r="K73" s="42"/>
    </row>
    <row r="74" spans="1:11" ht="15" x14ac:dyDescent="0.35">
      <c r="A74" s="14"/>
      <c r="B74" s="14"/>
      <c r="C74" s="14"/>
      <c r="D74" s="14"/>
      <c r="F74" s="45"/>
      <c r="G74" s="42" t="s">
        <v>4</v>
      </c>
      <c r="H74" s="35">
        <v>0.20300000000000001</v>
      </c>
      <c r="I74" s="36">
        <f t="shared" si="20"/>
        <v>0.53439984220779613</v>
      </c>
      <c r="J74" s="36">
        <f t="shared" si="21"/>
        <v>534.39984220779615</v>
      </c>
      <c r="K74" s="42">
        <f t="shared" si="22"/>
        <v>545.07486026859544</v>
      </c>
    </row>
    <row r="75" spans="1:11" ht="15" x14ac:dyDescent="0.35">
      <c r="A75" s="14"/>
      <c r="B75" s="14"/>
      <c r="C75" s="14"/>
      <c r="D75" s="14"/>
      <c r="F75" s="45"/>
      <c r="G75" s="42"/>
      <c r="H75" s="35">
        <v>0.21299999999999999</v>
      </c>
      <c r="I75" s="36">
        <f t="shared" si="20"/>
        <v>0.55574987832939471</v>
      </c>
      <c r="J75" s="36">
        <f t="shared" si="21"/>
        <v>555.74987832939473</v>
      </c>
      <c r="K75" s="42"/>
    </row>
    <row r="76" spans="1:11" ht="15" x14ac:dyDescent="0.35">
      <c r="A76" s="14"/>
      <c r="B76" s="14"/>
      <c r="C76" s="14"/>
      <c r="D76" s="14"/>
      <c r="F76" s="45"/>
      <c r="G76" s="42" t="s">
        <v>5</v>
      </c>
      <c r="H76" s="35">
        <v>0.28100000000000003</v>
      </c>
      <c r="I76" s="36">
        <f t="shared" si="20"/>
        <v>0.70768375377558179</v>
      </c>
      <c r="J76" s="36">
        <f t="shared" si="21"/>
        <v>707.68375377558175</v>
      </c>
      <c r="K76" s="42">
        <f t="shared" si="22"/>
        <v>719.37040628128671</v>
      </c>
    </row>
    <row r="77" spans="1:11" ht="15" x14ac:dyDescent="0.35">
      <c r="A77" s="14"/>
      <c r="B77" s="14"/>
      <c r="C77" s="14"/>
      <c r="D77" s="14"/>
      <c r="F77" s="45"/>
      <c r="G77" s="42"/>
      <c r="H77" s="35">
        <v>0.29099999999999998</v>
      </c>
      <c r="I77" s="36">
        <f t="shared" si="20"/>
        <v>0.73105705878699168</v>
      </c>
      <c r="J77" s="36">
        <f t="shared" si="21"/>
        <v>731.05705878699166</v>
      </c>
      <c r="K77" s="42"/>
    </row>
    <row r="78" spans="1:11" ht="15" x14ac:dyDescent="0.35">
      <c r="A78" s="14"/>
      <c r="B78" s="14"/>
      <c r="C78" s="14"/>
      <c r="D78" s="14"/>
      <c r="F78" s="45"/>
      <c r="G78" s="42" t="s">
        <v>6</v>
      </c>
      <c r="H78" s="35">
        <v>0.312</v>
      </c>
      <c r="I78" s="36">
        <f t="shared" si="20"/>
        <v>0.78103666959523876</v>
      </c>
      <c r="J78" s="36">
        <f t="shared" si="21"/>
        <v>781.03666959523878</v>
      </c>
      <c r="K78" s="42">
        <f t="shared" si="22"/>
        <v>796.81623879304198</v>
      </c>
    </row>
    <row r="79" spans="1:11" ht="15" x14ac:dyDescent="0.35">
      <c r="A79" s="14"/>
      <c r="B79" s="14"/>
      <c r="C79" s="14"/>
      <c r="D79" s="14"/>
      <c r="F79" s="45"/>
      <c r="G79" s="42"/>
      <c r="H79" s="35">
        <v>0.32500000000000001</v>
      </c>
      <c r="I79" s="36">
        <f t="shared" si="20"/>
        <v>0.81259580799084508</v>
      </c>
      <c r="J79" s="36">
        <f t="shared" si="21"/>
        <v>812.59580799084506</v>
      </c>
      <c r="K79" s="42"/>
    </row>
    <row r="80" spans="1:11" ht="15" x14ac:dyDescent="0.35">
      <c r="A80" s="14"/>
      <c r="B80" s="14"/>
      <c r="C80" s="14"/>
      <c r="D80" s="14"/>
      <c r="F80" s="45"/>
      <c r="G80" s="42" t="s">
        <v>7</v>
      </c>
      <c r="H80" s="35">
        <v>0.27600000000000002</v>
      </c>
      <c r="I80" s="36">
        <f t="shared" si="20"/>
        <v>0.69609875147848066</v>
      </c>
      <c r="J80" s="36">
        <f t="shared" si="21"/>
        <v>696.09875147848061</v>
      </c>
      <c r="K80" s="42">
        <f t="shared" si="22"/>
        <v>699.57020643450505</v>
      </c>
    </row>
    <row r="81" spans="1:11" ht="15" x14ac:dyDescent="0.35">
      <c r="A81" s="14"/>
      <c r="B81" s="14"/>
      <c r="C81" s="14"/>
      <c r="D81" s="14"/>
      <c r="F81" s="45"/>
      <c r="G81" s="42"/>
      <c r="H81" s="35">
        <v>0.27900000000000003</v>
      </c>
      <c r="I81" s="36">
        <f t="shared" si="20"/>
        <v>0.70304166139052959</v>
      </c>
      <c r="J81" s="36">
        <f t="shared" si="21"/>
        <v>703.04166139052961</v>
      </c>
      <c r="K81" s="42"/>
    </row>
    <row r="82" spans="1:11" ht="15" x14ac:dyDescent="0.35">
      <c r="A82" s="14"/>
      <c r="B82" s="14"/>
      <c r="C82" s="14"/>
      <c r="D82" s="14"/>
      <c r="F82" s="45"/>
      <c r="G82" s="42" t="s">
        <v>8</v>
      </c>
      <c r="H82" s="35">
        <v>0.46300000000000002</v>
      </c>
      <c r="I82" s="36">
        <f t="shared" si="20"/>
        <v>1.1790159055518992</v>
      </c>
      <c r="J82" s="36">
        <f t="shared" si="21"/>
        <v>1179.0159055518991</v>
      </c>
      <c r="K82" s="42">
        <f t="shared" si="22"/>
        <v>1181.8961198909528</v>
      </c>
    </row>
    <row r="83" spans="1:11" ht="15" x14ac:dyDescent="0.35">
      <c r="A83" s="14"/>
      <c r="B83" s="14"/>
      <c r="C83" s="14"/>
      <c r="D83" s="14"/>
      <c r="F83" s="45"/>
      <c r="G83" s="42"/>
      <c r="H83" s="35">
        <v>0.46500000000000002</v>
      </c>
      <c r="I83" s="36">
        <f t="shared" si="20"/>
        <v>1.1847763342300066</v>
      </c>
      <c r="J83" s="36">
        <f t="shared" si="21"/>
        <v>1184.7763342300066</v>
      </c>
      <c r="K83" s="42"/>
    </row>
    <row r="84" spans="1:11" ht="15" x14ac:dyDescent="0.35">
      <c r="A84" s="14"/>
      <c r="B84" s="14"/>
      <c r="C84" s="14"/>
      <c r="D84" s="14"/>
      <c r="F84" s="45"/>
      <c r="G84" s="42" t="s">
        <v>9</v>
      </c>
      <c r="H84" s="35">
        <v>0.29299999999999998</v>
      </c>
      <c r="I84" s="36">
        <f t="shared" si="20"/>
        <v>0.73576447872439765</v>
      </c>
      <c r="J84" s="36">
        <f t="shared" si="21"/>
        <v>735.76447872439769</v>
      </c>
      <c r="K84" s="42">
        <f t="shared" si="22"/>
        <v>769.29935086546652</v>
      </c>
    </row>
    <row r="85" spans="1:11" ht="15" x14ac:dyDescent="0.35">
      <c r="A85" s="14"/>
      <c r="B85" s="14"/>
      <c r="C85" s="14"/>
      <c r="D85" s="14"/>
      <c r="F85" s="45"/>
      <c r="G85" s="42"/>
      <c r="H85" s="35">
        <v>0.32100000000000001</v>
      </c>
      <c r="I85" s="36">
        <f t="shared" si="20"/>
        <v>0.8028342230065354</v>
      </c>
      <c r="J85" s="36">
        <f t="shared" si="21"/>
        <v>802.83422300653535</v>
      </c>
      <c r="K85" s="42"/>
    </row>
    <row r="86" spans="1:11" ht="15" x14ac:dyDescent="0.35">
      <c r="A86" s="14"/>
      <c r="B86" s="14"/>
      <c r="C86" s="14"/>
      <c r="D86" s="14"/>
      <c r="F86" s="45"/>
      <c r="G86" s="42" t="s">
        <v>10</v>
      </c>
      <c r="H86" s="35">
        <v>0.42399999999999999</v>
      </c>
      <c r="I86" s="36">
        <f t="shared" si="20"/>
        <v>1.0693645719439606</v>
      </c>
      <c r="J86" s="36">
        <f t="shared" si="21"/>
        <v>1069.3645719439605</v>
      </c>
      <c r="K86" s="42">
        <f t="shared" si="22"/>
        <v>1129.9574862960962</v>
      </c>
    </row>
    <row r="87" spans="1:11" ht="15" x14ac:dyDescent="0.35">
      <c r="A87" s="14"/>
      <c r="B87" s="14"/>
      <c r="C87" s="14"/>
      <c r="D87" s="14"/>
      <c r="F87" s="45"/>
      <c r="G87" s="42"/>
      <c r="H87" s="35">
        <v>0.46700000000000003</v>
      </c>
      <c r="I87" s="36">
        <f t="shared" si="20"/>
        <v>1.1905504006482317</v>
      </c>
      <c r="J87" s="36">
        <f t="shared" si="21"/>
        <v>1190.5504006482317</v>
      </c>
      <c r="K87" s="42"/>
    </row>
    <row r="88" spans="1:11" ht="15" x14ac:dyDescent="0.35">
      <c r="A88" s="14"/>
      <c r="B88" s="14"/>
      <c r="C88" s="14"/>
      <c r="D88" s="14"/>
      <c r="F88" s="45"/>
      <c r="G88" s="42" t="s">
        <v>11</v>
      </c>
      <c r="H88" s="35">
        <v>0.34399999999999997</v>
      </c>
      <c r="I88" s="36">
        <f t="shared" si="20"/>
        <v>0.85959175359354711</v>
      </c>
      <c r="J88" s="36">
        <f t="shared" si="21"/>
        <v>859.59175359354708</v>
      </c>
      <c r="K88" s="42">
        <f t="shared" si="22"/>
        <v>917.37562158189803</v>
      </c>
    </row>
    <row r="89" spans="1:11" ht="15" x14ac:dyDescent="0.35">
      <c r="A89" s="14"/>
      <c r="B89" s="14"/>
      <c r="C89" s="14"/>
      <c r="D89" s="14"/>
      <c r="F89" s="45"/>
      <c r="G89" s="42"/>
      <c r="H89" s="35">
        <v>0.38900000000000001</v>
      </c>
      <c r="I89" s="36">
        <f t="shared" si="20"/>
        <v>0.97515948957024901</v>
      </c>
      <c r="J89" s="36">
        <f t="shared" si="21"/>
        <v>975.15948957024898</v>
      </c>
      <c r="K89" s="42"/>
    </row>
    <row r="90" spans="1:11" ht="15" x14ac:dyDescent="0.35">
      <c r="A90" s="14"/>
      <c r="B90" s="14"/>
      <c r="C90" s="14"/>
      <c r="D90" s="14"/>
      <c r="F90" s="45"/>
      <c r="G90" s="42" t="s">
        <v>12</v>
      </c>
      <c r="H90" s="35">
        <v>0.34899999999999998</v>
      </c>
      <c r="I90" s="36">
        <f t="shared" si="20"/>
        <v>0.87213370252442046</v>
      </c>
      <c r="J90" s="36">
        <f t="shared" si="21"/>
        <v>872.13370252442041</v>
      </c>
      <c r="K90" s="42">
        <f t="shared" si="22"/>
        <v>886.05976956857535</v>
      </c>
    </row>
    <row r="91" spans="1:11" ht="15" x14ac:dyDescent="0.35">
      <c r="A91" s="14"/>
      <c r="B91" s="14"/>
      <c r="C91" s="14"/>
      <c r="D91" s="14"/>
      <c r="F91" s="45"/>
      <c r="G91" s="42"/>
      <c r="H91" s="35">
        <v>0.36</v>
      </c>
      <c r="I91" s="36">
        <f t="shared" si="20"/>
        <v>0.89998583661273024</v>
      </c>
      <c r="J91" s="36">
        <f t="shared" si="21"/>
        <v>899.98583661273028</v>
      </c>
      <c r="K91" s="42"/>
    </row>
    <row r="92" spans="1:11" ht="15" x14ac:dyDescent="0.35">
      <c r="A92" s="14"/>
      <c r="B92" s="14"/>
      <c r="C92" s="14"/>
      <c r="D92" s="14"/>
      <c r="F92" s="45"/>
      <c r="G92" s="42" t="s">
        <v>13</v>
      </c>
      <c r="H92" s="35">
        <v>0.44700000000000001</v>
      </c>
      <c r="I92" s="36">
        <f t="shared" si="20"/>
        <v>1.1334193138774515</v>
      </c>
      <c r="J92" s="36">
        <f t="shared" si="21"/>
        <v>1133.4193138774515</v>
      </c>
      <c r="K92" s="42">
        <f t="shared" si="22"/>
        <v>1150.4775686908342</v>
      </c>
    </row>
    <row r="93" spans="1:11" ht="15" x14ac:dyDescent="0.35">
      <c r="A93" s="14"/>
      <c r="B93" s="14"/>
      <c r="C93" s="14"/>
      <c r="D93" s="14"/>
      <c r="F93" s="45"/>
      <c r="G93" s="42"/>
      <c r="H93" s="35">
        <v>0.45900000000000002</v>
      </c>
      <c r="I93" s="36">
        <f t="shared" si="20"/>
        <v>1.167535823504217</v>
      </c>
      <c r="J93" s="36">
        <f t="shared" si="21"/>
        <v>1167.535823504217</v>
      </c>
      <c r="K93" s="42"/>
    </row>
    <row r="94" spans="1:11" ht="15" x14ac:dyDescent="0.35">
      <c r="F94" s="45"/>
      <c r="G94" s="42" t="s">
        <v>14</v>
      </c>
      <c r="H94" s="35">
        <v>0.24299999999999999</v>
      </c>
      <c r="I94" s="36">
        <f t="shared" si="20"/>
        <v>0.62130383275428369</v>
      </c>
      <c r="J94" s="36">
        <f t="shared" si="21"/>
        <v>621.30383275428369</v>
      </c>
      <c r="K94" s="42">
        <f t="shared" si="22"/>
        <v>627.99717433007095</v>
      </c>
    </row>
    <row r="95" spans="1:11" ht="15" x14ac:dyDescent="0.35">
      <c r="F95" s="45"/>
      <c r="G95" s="42"/>
      <c r="H95" s="35">
        <v>0.249</v>
      </c>
      <c r="I95" s="36">
        <f t="shared" si="20"/>
        <v>0.63469051590585823</v>
      </c>
      <c r="J95" s="36">
        <f t="shared" si="21"/>
        <v>634.69051590585821</v>
      </c>
      <c r="K95" s="42"/>
    </row>
    <row r="96" spans="1:11" ht="15" x14ac:dyDescent="0.35">
      <c r="F96" s="45"/>
      <c r="G96" s="42" t="s">
        <v>15</v>
      </c>
      <c r="H96" s="35">
        <v>0.22600000000000001</v>
      </c>
      <c r="I96" s="36">
        <f t="shared" si="20"/>
        <v>0.5838769939356363</v>
      </c>
      <c r="J96" s="36">
        <f t="shared" si="21"/>
        <v>583.87699393563628</v>
      </c>
      <c r="K96" s="42">
        <f t="shared" si="22"/>
        <v>628.50346920201832</v>
      </c>
    </row>
    <row r="97" spans="6:11" ht="15" x14ac:dyDescent="0.35">
      <c r="F97" s="45"/>
      <c r="G97" s="42"/>
      <c r="H97" s="35">
        <v>0.26600000000000001</v>
      </c>
      <c r="I97" s="36">
        <f t="shared" si="20"/>
        <v>0.67312994446840024</v>
      </c>
      <c r="J97" s="36">
        <f t="shared" si="21"/>
        <v>673.12994446840025</v>
      </c>
      <c r="K97" s="42"/>
    </row>
    <row r="100" spans="6:11" x14ac:dyDescent="0.25">
      <c r="F100" s="46" t="s">
        <v>48</v>
      </c>
      <c r="G100" s="25" t="s">
        <v>63</v>
      </c>
      <c r="H100" s="25" t="s">
        <v>64</v>
      </c>
      <c r="I100" s="32" t="s">
        <v>71</v>
      </c>
      <c r="J100" s="32" t="s">
        <v>72</v>
      </c>
      <c r="K100" s="26" t="s">
        <v>77</v>
      </c>
    </row>
    <row r="101" spans="6:11" ht="15" x14ac:dyDescent="0.35">
      <c r="F101" s="46"/>
      <c r="G101" s="42" t="s">
        <v>1</v>
      </c>
      <c r="H101" s="35">
        <v>0.56999999999999995</v>
      </c>
      <c r="I101" s="36">
        <f t="shared" ref="I101:I130" si="23">($B$29+$B$30*H101)/(1+$B$31*H101+$B$32*H101^2)*$B$34</f>
        <v>1.5072140915708097</v>
      </c>
      <c r="J101" s="36">
        <f t="shared" ref="J101:J130" si="24">I101*1000</f>
        <v>1507.2140915708096</v>
      </c>
      <c r="K101" s="42">
        <f t="shared" ref="K101:K129" si="25">(J101+J102)/2</f>
        <v>1528.6122639908481</v>
      </c>
    </row>
    <row r="102" spans="6:11" ht="15" x14ac:dyDescent="0.35">
      <c r="F102" s="46"/>
      <c r="G102" s="42"/>
      <c r="H102" s="35">
        <v>0.58299999999999996</v>
      </c>
      <c r="I102" s="36">
        <f t="shared" si="23"/>
        <v>1.5500104364108866</v>
      </c>
      <c r="J102" s="36">
        <f t="shared" si="24"/>
        <v>1550.0104364108865</v>
      </c>
      <c r="K102" s="42"/>
    </row>
    <row r="103" spans="6:11" ht="15" x14ac:dyDescent="0.35">
      <c r="F103" s="46"/>
      <c r="G103" s="42" t="s">
        <v>2</v>
      </c>
      <c r="H103" s="35">
        <v>0.61399999999999999</v>
      </c>
      <c r="I103" s="36">
        <f t="shared" si="23"/>
        <v>1.6547856096999318</v>
      </c>
      <c r="J103" s="36">
        <f t="shared" si="24"/>
        <v>1654.7856096999319</v>
      </c>
      <c r="K103" s="42">
        <f t="shared" si="25"/>
        <v>1668.623294658355</v>
      </c>
    </row>
    <row r="104" spans="6:11" ht="15" x14ac:dyDescent="0.35">
      <c r="F104" s="46"/>
      <c r="G104" s="42"/>
      <c r="H104" s="35">
        <v>0.622</v>
      </c>
      <c r="I104" s="36">
        <f t="shared" si="23"/>
        <v>1.6824609796167778</v>
      </c>
      <c r="J104" s="36">
        <f t="shared" si="24"/>
        <v>1682.4609796167779</v>
      </c>
      <c r="K104" s="42"/>
    </row>
    <row r="105" spans="6:11" ht="15" x14ac:dyDescent="0.35">
      <c r="F105" s="46"/>
      <c r="G105" s="42" t="s">
        <v>3</v>
      </c>
      <c r="H105" s="35">
        <v>0.43099999999999999</v>
      </c>
      <c r="I105" s="36">
        <f t="shared" si="23"/>
        <v>1.0886759054848596</v>
      </c>
      <c r="J105" s="36">
        <f t="shared" si="24"/>
        <v>1088.6759054848596</v>
      </c>
      <c r="K105" s="42">
        <f t="shared" si="25"/>
        <v>1173.3097749132107</v>
      </c>
    </row>
    <row r="106" spans="6:11" ht="15" x14ac:dyDescent="0.35">
      <c r="F106" s="46"/>
      <c r="G106" s="42"/>
      <c r="H106" s="35">
        <v>0.49</v>
      </c>
      <c r="I106" s="36">
        <f t="shared" si="23"/>
        <v>1.2579436443415619</v>
      </c>
      <c r="J106" s="36">
        <f t="shared" si="24"/>
        <v>1257.9436443415618</v>
      </c>
      <c r="K106" s="42"/>
    </row>
    <row r="107" spans="6:11" ht="15" x14ac:dyDescent="0.35">
      <c r="F107" s="46"/>
      <c r="G107" s="42" t="s">
        <v>4</v>
      </c>
      <c r="H107" s="35">
        <v>0.433</v>
      </c>
      <c r="I107" s="36">
        <f t="shared" si="23"/>
        <v>1.0942227605826298</v>
      </c>
      <c r="J107" s="36">
        <f t="shared" si="24"/>
        <v>1094.2227605826297</v>
      </c>
      <c r="K107" s="42">
        <f t="shared" si="25"/>
        <v>1146.729953659044</v>
      </c>
    </row>
    <row r="108" spans="6:11" ht="15" x14ac:dyDescent="0.35">
      <c r="F108" s="46"/>
      <c r="G108" s="42"/>
      <c r="H108" s="35">
        <v>0.47</v>
      </c>
      <c r="I108" s="36">
        <f t="shared" si="23"/>
        <v>1.1992371467354583</v>
      </c>
      <c r="J108" s="36">
        <f t="shared" si="24"/>
        <v>1199.2371467354583</v>
      </c>
      <c r="K108" s="42"/>
    </row>
    <row r="109" spans="6:11" ht="15" x14ac:dyDescent="0.35">
      <c r="F109" s="46"/>
      <c r="G109" s="42" t="s">
        <v>5</v>
      </c>
      <c r="H109" s="35">
        <v>0.61499999999999999</v>
      </c>
      <c r="I109" s="36">
        <f t="shared" si="23"/>
        <v>1.6582305530413013</v>
      </c>
      <c r="J109" s="36">
        <f t="shared" si="24"/>
        <v>1658.2305530413014</v>
      </c>
      <c r="K109" s="42">
        <f t="shared" si="25"/>
        <v>1679.0618823969749</v>
      </c>
    </row>
    <row r="110" spans="6:11" ht="15" x14ac:dyDescent="0.35">
      <c r="F110" s="46"/>
      <c r="G110" s="42"/>
      <c r="H110" s="35">
        <v>0.627</v>
      </c>
      <c r="I110" s="36">
        <f t="shared" si="23"/>
        <v>1.6998932117526482</v>
      </c>
      <c r="J110" s="36">
        <f t="shared" si="24"/>
        <v>1699.8932117526481</v>
      </c>
      <c r="K110" s="42"/>
    </row>
    <row r="111" spans="6:11" ht="15" x14ac:dyDescent="0.35">
      <c r="F111" s="46"/>
      <c r="G111" s="42" t="s">
        <v>6</v>
      </c>
      <c r="H111" s="35">
        <v>0.58099999999999996</v>
      </c>
      <c r="I111" s="36">
        <f t="shared" si="23"/>
        <v>1.5433830885013768</v>
      </c>
      <c r="J111" s="36">
        <f t="shared" si="24"/>
        <v>1543.3830885013767</v>
      </c>
      <c r="K111" s="42">
        <f t="shared" si="25"/>
        <v>1550.0183584671781</v>
      </c>
    </row>
    <row r="112" spans="6:11" ht="15" x14ac:dyDescent="0.35">
      <c r="F112" s="46"/>
      <c r="G112" s="42"/>
      <c r="H112" s="35">
        <v>0.58499999999999996</v>
      </c>
      <c r="I112" s="36">
        <f t="shared" si="23"/>
        <v>1.5566536284329793</v>
      </c>
      <c r="J112" s="36">
        <f t="shared" si="24"/>
        <v>1556.6536284329793</v>
      </c>
      <c r="K112" s="42"/>
    </row>
    <row r="113" spans="6:11" ht="15" x14ac:dyDescent="0.35">
      <c r="F113" s="46"/>
      <c r="G113" s="42" t="s">
        <v>7</v>
      </c>
      <c r="H113" s="35">
        <v>0.46</v>
      </c>
      <c r="I113" s="36">
        <f t="shared" si="23"/>
        <v>1.1704007578518452</v>
      </c>
      <c r="J113" s="36">
        <f t="shared" si="24"/>
        <v>1170.4007578518451</v>
      </c>
      <c r="K113" s="42">
        <f t="shared" si="25"/>
        <v>1221.6197959729616</v>
      </c>
    </row>
    <row r="114" spans="6:11" ht="15" x14ac:dyDescent="0.35">
      <c r="F114" s="46"/>
      <c r="G114" s="42"/>
      <c r="H114" s="35">
        <v>0.495</v>
      </c>
      <c r="I114" s="36">
        <f t="shared" si="23"/>
        <v>1.2728388340940779</v>
      </c>
      <c r="J114" s="36">
        <f t="shared" si="24"/>
        <v>1272.838834094078</v>
      </c>
      <c r="K114" s="42"/>
    </row>
    <row r="115" spans="6:11" ht="15" x14ac:dyDescent="0.35">
      <c r="F115" s="46"/>
      <c r="G115" s="42" t="s">
        <v>8</v>
      </c>
      <c r="H115" s="35">
        <v>0.48099999999999998</v>
      </c>
      <c r="I115" s="36">
        <f t="shared" si="23"/>
        <v>1.2313536397517217</v>
      </c>
      <c r="J115" s="36">
        <f t="shared" si="24"/>
        <v>1231.3536397517216</v>
      </c>
      <c r="K115" s="42">
        <f t="shared" si="25"/>
        <v>1314.8621639998389</v>
      </c>
    </row>
    <row r="116" spans="6:11" ht="15" x14ac:dyDescent="0.35">
      <c r="F116" s="46"/>
      <c r="G116" s="42"/>
      <c r="H116" s="35">
        <v>0.53600000000000003</v>
      </c>
      <c r="I116" s="36">
        <f t="shared" si="23"/>
        <v>1.3983706882479563</v>
      </c>
      <c r="J116" s="36">
        <f t="shared" si="24"/>
        <v>1398.3706882479562</v>
      </c>
      <c r="K116" s="42"/>
    </row>
    <row r="117" spans="6:11" ht="15" x14ac:dyDescent="0.35">
      <c r="F117" s="46"/>
      <c r="G117" s="42" t="s">
        <v>9</v>
      </c>
      <c r="H117" s="35">
        <v>0.48599999999999999</v>
      </c>
      <c r="I117" s="36">
        <f t="shared" si="23"/>
        <v>1.246090865248022</v>
      </c>
      <c r="J117" s="36">
        <f t="shared" si="24"/>
        <v>1246.0908652480221</v>
      </c>
      <c r="K117" s="42">
        <f t="shared" si="25"/>
        <v>1257.9717980650305</v>
      </c>
    </row>
    <row r="118" spans="6:11" ht="15" x14ac:dyDescent="0.35">
      <c r="F118" s="46"/>
      <c r="G118" s="42"/>
      <c r="H118" s="35">
        <v>0.49399999999999999</v>
      </c>
      <c r="I118" s="36">
        <f t="shared" si="23"/>
        <v>1.2698527308820389</v>
      </c>
      <c r="J118" s="36">
        <f t="shared" si="24"/>
        <v>1269.8527308820389</v>
      </c>
      <c r="K118" s="42"/>
    </row>
    <row r="119" spans="6:11" ht="15" x14ac:dyDescent="0.35">
      <c r="F119" s="46"/>
      <c r="G119" s="42" t="s">
        <v>10</v>
      </c>
      <c r="H119" s="35">
        <v>0.436</v>
      </c>
      <c r="I119" s="36">
        <f t="shared" si="23"/>
        <v>1.1025676097294279</v>
      </c>
      <c r="J119" s="36">
        <f t="shared" si="24"/>
        <v>1102.5676097294279</v>
      </c>
      <c r="K119" s="42">
        <f t="shared" si="25"/>
        <v>1119.4057678692202</v>
      </c>
    </row>
    <row r="120" spans="6:11" ht="15" x14ac:dyDescent="0.35">
      <c r="F120" s="46"/>
      <c r="G120" s="42"/>
      <c r="H120" s="35">
        <v>0.44800000000000001</v>
      </c>
      <c r="I120" s="36">
        <f t="shared" si="23"/>
        <v>1.1362439260090123</v>
      </c>
      <c r="J120" s="36">
        <f t="shared" si="24"/>
        <v>1136.2439260090123</v>
      </c>
      <c r="K120" s="42"/>
    </row>
    <row r="121" spans="6:11" ht="15" x14ac:dyDescent="0.35">
      <c r="F121" s="46"/>
      <c r="G121" s="42" t="s">
        <v>11</v>
      </c>
      <c r="H121" s="35">
        <v>0.25800000000000001</v>
      </c>
      <c r="I121" s="36">
        <f t="shared" si="23"/>
        <v>0.65494621176459955</v>
      </c>
      <c r="J121" s="36">
        <f t="shared" si="24"/>
        <v>654.94621176459952</v>
      </c>
      <c r="K121" s="42">
        <f t="shared" si="25"/>
        <v>666.32428614959622</v>
      </c>
    </row>
    <row r="122" spans="6:11" ht="15" x14ac:dyDescent="0.35">
      <c r="F122" s="46"/>
      <c r="G122" s="42"/>
      <c r="H122" s="35">
        <v>0.26800000000000002</v>
      </c>
      <c r="I122" s="36">
        <f t="shared" si="23"/>
        <v>0.67770236053459298</v>
      </c>
      <c r="J122" s="36">
        <f t="shared" si="24"/>
        <v>677.70236053459303</v>
      </c>
      <c r="K122" s="42"/>
    </row>
    <row r="123" spans="6:11" ht="15" x14ac:dyDescent="0.35">
      <c r="F123" s="46"/>
      <c r="G123" s="42" t="s">
        <v>12</v>
      </c>
      <c r="H123" s="35">
        <v>0.23400000000000001</v>
      </c>
      <c r="I123" s="36">
        <f t="shared" si="23"/>
        <v>0.60139773983466638</v>
      </c>
      <c r="J123" s="36">
        <f t="shared" si="24"/>
        <v>601.39773983466637</v>
      </c>
      <c r="K123" s="42">
        <f t="shared" si="25"/>
        <v>606.91437959387576</v>
      </c>
    </row>
    <row r="124" spans="6:11" ht="15" x14ac:dyDescent="0.35">
      <c r="F124" s="46"/>
      <c r="G124" s="42"/>
      <c r="H124" s="35">
        <v>0.23899999999999999</v>
      </c>
      <c r="I124" s="36">
        <f t="shared" si="23"/>
        <v>0.61243101935308519</v>
      </c>
      <c r="J124" s="36">
        <f t="shared" si="24"/>
        <v>612.43101935308516</v>
      </c>
      <c r="K124" s="42"/>
    </row>
    <row r="125" spans="6:11" ht="15" x14ac:dyDescent="0.35">
      <c r="F125" s="46"/>
      <c r="G125" s="42" t="s">
        <v>13</v>
      </c>
      <c r="H125" s="35">
        <v>0.45900000000000002</v>
      </c>
      <c r="I125" s="36">
        <f t="shared" si="23"/>
        <v>1.167535823504217</v>
      </c>
      <c r="J125" s="36">
        <f t="shared" si="24"/>
        <v>1167.535823504217</v>
      </c>
      <c r="K125" s="42">
        <f t="shared" si="25"/>
        <v>1233.7047497974559</v>
      </c>
    </row>
    <row r="126" spans="6:11" ht="15" x14ac:dyDescent="0.35">
      <c r="F126" s="46"/>
      <c r="G126" s="42"/>
      <c r="H126" s="35">
        <v>0.504</v>
      </c>
      <c r="I126" s="36">
        <f t="shared" si="23"/>
        <v>1.2998736760906948</v>
      </c>
      <c r="J126" s="36">
        <f t="shared" si="24"/>
        <v>1299.8736760906947</v>
      </c>
      <c r="K126" s="42"/>
    </row>
    <row r="127" spans="6:11" ht="15" x14ac:dyDescent="0.35">
      <c r="F127" s="46"/>
      <c r="G127" s="42" t="s">
        <v>14</v>
      </c>
      <c r="H127" s="35">
        <v>0.32800000000000001</v>
      </c>
      <c r="I127" s="36">
        <f t="shared" si="23"/>
        <v>0.81994699349939426</v>
      </c>
      <c r="J127" s="36">
        <f t="shared" si="24"/>
        <v>819.94699349939424</v>
      </c>
      <c r="K127" s="42">
        <f t="shared" si="25"/>
        <v>837.27124092634847</v>
      </c>
    </row>
    <row r="128" spans="6:11" ht="15" x14ac:dyDescent="0.35">
      <c r="F128" s="46"/>
      <c r="G128" s="42"/>
      <c r="H128" s="35">
        <v>0.34200000000000003</v>
      </c>
      <c r="I128" s="36">
        <f t="shared" si="23"/>
        <v>0.85459548835330268</v>
      </c>
      <c r="J128" s="36">
        <f t="shared" si="24"/>
        <v>854.5954883533027</v>
      </c>
      <c r="K128" s="42"/>
    </row>
    <row r="129" spans="6:11" ht="15" x14ac:dyDescent="0.35">
      <c r="F129" s="46"/>
      <c r="G129" s="42" t="s">
        <v>15</v>
      </c>
      <c r="H129" s="35">
        <v>0.35899999999999999</v>
      </c>
      <c r="I129" s="36">
        <f t="shared" si="23"/>
        <v>0.89743896746944429</v>
      </c>
      <c r="J129" s="36">
        <f t="shared" si="24"/>
        <v>897.43896746944426</v>
      </c>
      <c r="K129" s="42">
        <f t="shared" si="25"/>
        <v>911.52918298738666</v>
      </c>
    </row>
    <row r="130" spans="6:11" ht="15" x14ac:dyDescent="0.35">
      <c r="F130" s="46"/>
      <c r="G130" s="42"/>
      <c r="H130" s="35">
        <v>0.37</v>
      </c>
      <c r="I130" s="36">
        <f t="shared" si="23"/>
        <v>0.92561939850532904</v>
      </c>
      <c r="J130" s="36">
        <f t="shared" si="24"/>
        <v>925.61939850532906</v>
      </c>
      <c r="K130" s="42"/>
    </row>
    <row r="132" spans="6:11" x14ac:dyDescent="0.25">
      <c r="F132" s="46" t="s">
        <v>49</v>
      </c>
      <c r="G132" s="25" t="s">
        <v>63</v>
      </c>
      <c r="H132" s="25" t="s">
        <v>64</v>
      </c>
      <c r="I132" s="32" t="s">
        <v>71</v>
      </c>
      <c r="J132" s="32" t="s">
        <v>72</v>
      </c>
      <c r="K132" s="26" t="s">
        <v>77</v>
      </c>
    </row>
    <row r="133" spans="6:11" ht="15" x14ac:dyDescent="0.35">
      <c r="F133" s="46"/>
      <c r="G133" s="42" t="s">
        <v>1</v>
      </c>
      <c r="H133" s="35">
        <v>0.48699999999999999</v>
      </c>
      <c r="I133" s="36">
        <f t="shared" ref="I133:I162" si="26">($B$29+$B$30*H133)/(1+$B$31*H133+$B$32*H133^2)*$B$34</f>
        <v>1.2490487968079476</v>
      </c>
      <c r="J133" s="36">
        <f t="shared" ref="J133:J162" si="27">I133*1000</f>
        <v>1249.0487968079476</v>
      </c>
      <c r="K133" s="42">
        <f t="shared" ref="K133:K161" si="28">(J133+J134)/2</f>
        <v>1257.9594807954461</v>
      </c>
    </row>
    <row r="134" spans="6:11" ht="15" x14ac:dyDescent="0.35">
      <c r="F134" s="46"/>
      <c r="G134" s="42"/>
      <c r="H134" s="35">
        <v>0.49299999999999999</v>
      </c>
      <c r="I134" s="36">
        <f t="shared" si="26"/>
        <v>1.2668701647829446</v>
      </c>
      <c r="J134" s="36">
        <f t="shared" si="27"/>
        <v>1266.8701647829446</v>
      </c>
      <c r="K134" s="42"/>
    </row>
    <row r="135" spans="6:11" ht="15" x14ac:dyDescent="0.35">
      <c r="F135" s="46"/>
      <c r="G135" s="42" t="s">
        <v>2</v>
      </c>
      <c r="H135" s="35">
        <v>0.51100000000000001</v>
      </c>
      <c r="I135" s="36">
        <f t="shared" si="26"/>
        <v>1.3211012159148547</v>
      </c>
      <c r="J135" s="36">
        <f t="shared" si="27"/>
        <v>1321.1012159148547</v>
      </c>
      <c r="K135" s="42">
        <f t="shared" si="28"/>
        <v>1348.8022810935281</v>
      </c>
    </row>
    <row r="136" spans="6:11" ht="15" x14ac:dyDescent="0.35">
      <c r="F136" s="46"/>
      <c r="G136" s="42"/>
      <c r="H136" s="35">
        <v>0.52900000000000003</v>
      </c>
      <c r="I136" s="36">
        <f t="shared" si="26"/>
        <v>1.3765033462722018</v>
      </c>
      <c r="J136" s="36">
        <f t="shared" si="27"/>
        <v>1376.5033462722017</v>
      </c>
      <c r="K136" s="42"/>
    </row>
    <row r="137" spans="6:11" ht="15" x14ac:dyDescent="0.35">
      <c r="F137" s="46"/>
      <c r="G137" s="42" t="s">
        <v>3</v>
      </c>
      <c r="H137" s="35">
        <v>0.44400000000000001</v>
      </c>
      <c r="I137" s="36">
        <f t="shared" si="26"/>
        <v>1.124965456401954</v>
      </c>
      <c r="J137" s="36">
        <f t="shared" si="27"/>
        <v>1124.965456401954</v>
      </c>
      <c r="K137" s="42">
        <f t="shared" si="28"/>
        <v>1165.0054577258263</v>
      </c>
    </row>
    <row r="138" spans="6:11" ht="15" x14ac:dyDescent="0.35">
      <c r="F138" s="46"/>
      <c r="G138" s="42"/>
      <c r="H138" s="35">
        <v>0.47199999999999998</v>
      </c>
      <c r="I138" s="36">
        <f t="shared" si="26"/>
        <v>1.2050454590496986</v>
      </c>
      <c r="J138" s="36">
        <f t="shared" si="27"/>
        <v>1205.0454590496986</v>
      </c>
      <c r="K138" s="42"/>
    </row>
    <row r="139" spans="6:11" ht="15" x14ac:dyDescent="0.35">
      <c r="F139" s="46"/>
      <c r="G139" s="42" t="s">
        <v>4</v>
      </c>
      <c r="H139" s="35">
        <v>0.29699999999999999</v>
      </c>
      <c r="I139" s="36">
        <f t="shared" si="26"/>
        <v>0.74521229635758923</v>
      </c>
      <c r="J139" s="36">
        <f t="shared" si="27"/>
        <v>745.21229635758925</v>
      </c>
      <c r="K139" s="42">
        <f t="shared" si="28"/>
        <v>783.80770890758572</v>
      </c>
    </row>
    <row r="140" spans="6:11" ht="15" x14ac:dyDescent="0.35">
      <c r="F140" s="46"/>
      <c r="G140" s="42"/>
      <c r="H140" s="35">
        <v>0.32900000000000001</v>
      </c>
      <c r="I140" s="36">
        <f t="shared" si="26"/>
        <v>0.82240312145758232</v>
      </c>
      <c r="J140" s="36">
        <f t="shared" si="27"/>
        <v>822.4031214575823</v>
      </c>
      <c r="K140" s="42"/>
    </row>
    <row r="141" spans="6:11" ht="15" x14ac:dyDescent="0.35">
      <c r="F141" s="46"/>
      <c r="G141" s="42" t="s">
        <v>5</v>
      </c>
      <c r="H141" s="35">
        <v>0.55900000000000005</v>
      </c>
      <c r="I141" s="36">
        <f t="shared" si="26"/>
        <v>1.4715165138276971</v>
      </c>
      <c r="J141" s="36">
        <f t="shared" si="27"/>
        <v>1471.5165138276971</v>
      </c>
      <c r="K141" s="42">
        <f t="shared" si="28"/>
        <v>1509.1056491464315</v>
      </c>
    </row>
    <row r="142" spans="6:11" ht="15" x14ac:dyDescent="0.35">
      <c r="F142" s="46"/>
      <c r="G142" s="42"/>
      <c r="H142" s="35">
        <v>0.58199999999999996</v>
      </c>
      <c r="I142" s="36">
        <f t="shared" si="26"/>
        <v>1.546694784465166</v>
      </c>
      <c r="J142" s="36">
        <f t="shared" si="27"/>
        <v>1546.6947844651659</v>
      </c>
      <c r="K142" s="42"/>
    </row>
    <row r="143" spans="6:11" ht="15" x14ac:dyDescent="0.35">
      <c r="F143" s="46"/>
      <c r="G143" s="42" t="s">
        <v>6</v>
      </c>
      <c r="H143" s="35">
        <v>0.436</v>
      </c>
      <c r="I143" s="36">
        <f t="shared" si="26"/>
        <v>1.1025676097294279</v>
      </c>
      <c r="J143" s="36">
        <f t="shared" si="27"/>
        <v>1102.5676097294279</v>
      </c>
      <c r="K143" s="42">
        <f t="shared" si="28"/>
        <v>1192.1930105391216</v>
      </c>
    </row>
    <row r="144" spans="6:11" ht="15" x14ac:dyDescent="0.35">
      <c r="F144" s="46"/>
      <c r="G144" s="42"/>
      <c r="H144" s="35">
        <v>0.498</v>
      </c>
      <c r="I144" s="36">
        <f t="shared" si="26"/>
        <v>1.2818184113488154</v>
      </c>
      <c r="J144" s="36">
        <f t="shared" si="27"/>
        <v>1281.8184113488153</v>
      </c>
      <c r="K144" s="42"/>
    </row>
    <row r="145" spans="6:11" ht="15" x14ac:dyDescent="0.35">
      <c r="F145" s="46"/>
      <c r="G145" s="42" t="s">
        <v>7</v>
      </c>
      <c r="H145" s="35">
        <v>0.28599999999999998</v>
      </c>
      <c r="I145" s="36">
        <f t="shared" si="26"/>
        <v>0.71933638174717551</v>
      </c>
      <c r="J145" s="36">
        <f t="shared" si="27"/>
        <v>719.33638174717555</v>
      </c>
      <c r="K145" s="42">
        <f t="shared" si="28"/>
        <v>770.86975160237898</v>
      </c>
    </row>
    <row r="146" spans="6:11" ht="15" x14ac:dyDescent="0.35">
      <c r="F146" s="46"/>
      <c r="G146" s="42"/>
      <c r="H146" s="35">
        <v>0.32900000000000001</v>
      </c>
      <c r="I146" s="36">
        <f t="shared" si="26"/>
        <v>0.82240312145758232</v>
      </c>
      <c r="J146" s="36">
        <f t="shared" si="27"/>
        <v>822.4031214575823</v>
      </c>
      <c r="K146" s="42"/>
    </row>
    <row r="147" spans="6:11" ht="15" x14ac:dyDescent="0.35">
      <c r="F147" s="46"/>
      <c r="G147" s="42" t="s">
        <v>8</v>
      </c>
      <c r="H147" s="35">
        <v>0.19700000000000001</v>
      </c>
      <c r="I147" s="36">
        <f t="shared" si="26"/>
        <v>0.52170785709196121</v>
      </c>
      <c r="J147" s="36">
        <f t="shared" si="27"/>
        <v>521.70785709196116</v>
      </c>
      <c r="K147" s="42">
        <f t="shared" si="28"/>
        <v>543.0335877569762</v>
      </c>
    </row>
    <row r="148" spans="6:11" ht="15" x14ac:dyDescent="0.35">
      <c r="F148" s="46"/>
      <c r="G148" s="42"/>
      <c r="H148" s="35">
        <v>0.217</v>
      </c>
      <c r="I148" s="36">
        <f t="shared" si="26"/>
        <v>0.56435931842199138</v>
      </c>
      <c r="J148" s="36">
        <f t="shared" si="27"/>
        <v>564.35931842199136</v>
      </c>
      <c r="K148" s="42"/>
    </row>
    <row r="149" spans="6:11" ht="15" x14ac:dyDescent="0.35">
      <c r="F149" s="46"/>
      <c r="G149" s="42" t="s">
        <v>9</v>
      </c>
      <c r="H149" s="35">
        <v>0.50700000000000001</v>
      </c>
      <c r="I149" s="36">
        <f t="shared" si="26"/>
        <v>1.3089496082000702</v>
      </c>
      <c r="J149" s="36">
        <f t="shared" si="27"/>
        <v>1308.9496082000703</v>
      </c>
      <c r="K149" s="42">
        <f t="shared" si="28"/>
        <v>1367.8521549348593</v>
      </c>
    </row>
    <row r="150" spans="6:11" ht="15" x14ac:dyDescent="0.35">
      <c r="F150" s="46"/>
      <c r="G150" s="42"/>
      <c r="H150" s="35">
        <v>0.54500000000000004</v>
      </c>
      <c r="I150" s="36">
        <f t="shared" si="26"/>
        <v>1.426754701669648</v>
      </c>
      <c r="J150" s="36">
        <f t="shared" si="27"/>
        <v>1426.7547016696481</v>
      </c>
      <c r="K150" s="42"/>
    </row>
    <row r="151" spans="6:11" ht="15" x14ac:dyDescent="0.35">
      <c r="F151" s="46"/>
      <c r="G151" s="42" t="s">
        <v>10</v>
      </c>
      <c r="H151" s="35">
        <v>0.37</v>
      </c>
      <c r="I151" s="36">
        <f t="shared" si="26"/>
        <v>0.92561939850532904</v>
      </c>
      <c r="J151" s="36">
        <f t="shared" si="27"/>
        <v>925.61939850532906</v>
      </c>
      <c r="K151" s="42">
        <f t="shared" si="28"/>
        <v>941.1992990847491</v>
      </c>
    </row>
    <row r="152" spans="6:11" ht="15" x14ac:dyDescent="0.35">
      <c r="F152" s="46"/>
      <c r="G152" s="42"/>
      <c r="H152" s="35">
        <v>0.38200000000000001</v>
      </c>
      <c r="I152" s="36">
        <f t="shared" si="26"/>
        <v>0.95677919966416902</v>
      </c>
      <c r="J152" s="36">
        <f t="shared" si="27"/>
        <v>956.77919966416903</v>
      </c>
      <c r="K152" s="42"/>
    </row>
    <row r="153" spans="6:11" ht="15" x14ac:dyDescent="0.35">
      <c r="F153" s="46"/>
      <c r="G153" s="42" t="s">
        <v>11</v>
      </c>
      <c r="H153" s="35">
        <v>0.39800000000000002</v>
      </c>
      <c r="I153" s="36">
        <f t="shared" si="26"/>
        <v>0.99901448781170976</v>
      </c>
      <c r="J153" s="36">
        <f t="shared" si="27"/>
        <v>999.01448781170973</v>
      </c>
      <c r="K153" s="42">
        <f t="shared" si="28"/>
        <v>1046.6186241971698</v>
      </c>
    </row>
    <row r="154" spans="6:11" ht="15" x14ac:dyDescent="0.35">
      <c r="F154" s="46"/>
      <c r="G154" s="42"/>
      <c r="H154" s="35">
        <v>0.433</v>
      </c>
      <c r="I154" s="36">
        <f t="shared" si="26"/>
        <v>1.0942227605826298</v>
      </c>
      <c r="J154" s="36">
        <f t="shared" si="27"/>
        <v>1094.2227605826297</v>
      </c>
      <c r="K154" s="42"/>
    </row>
    <row r="155" spans="6:11" ht="15" x14ac:dyDescent="0.35">
      <c r="F155" s="46"/>
      <c r="G155" s="42" t="s">
        <v>12</v>
      </c>
      <c r="H155" s="35">
        <v>0.36499999999999999</v>
      </c>
      <c r="I155" s="36">
        <f t="shared" si="26"/>
        <v>0.91276505273236674</v>
      </c>
      <c r="J155" s="36">
        <f t="shared" si="27"/>
        <v>912.76505273236671</v>
      </c>
      <c r="K155" s="42">
        <f t="shared" si="28"/>
        <v>965.25435546546043</v>
      </c>
    </row>
    <row r="156" spans="6:11" ht="15" x14ac:dyDescent="0.35">
      <c r="F156" s="46"/>
      <c r="G156" s="42"/>
      <c r="H156" s="35">
        <v>0.40500000000000003</v>
      </c>
      <c r="I156" s="36">
        <f t="shared" si="26"/>
        <v>1.0177436581985542</v>
      </c>
      <c r="J156" s="36">
        <f t="shared" si="27"/>
        <v>1017.7436581985542</v>
      </c>
      <c r="K156" s="42"/>
    </row>
    <row r="157" spans="6:11" ht="15" x14ac:dyDescent="0.35">
      <c r="F157" s="46"/>
      <c r="G157" s="42" t="s">
        <v>13</v>
      </c>
      <c r="H157" s="35">
        <v>0.52300000000000002</v>
      </c>
      <c r="I157" s="36">
        <f t="shared" si="26"/>
        <v>1.3579041903602604</v>
      </c>
      <c r="J157" s="36">
        <f t="shared" si="27"/>
        <v>1357.9041903602604</v>
      </c>
      <c r="K157" s="42">
        <f t="shared" si="28"/>
        <v>1405.0728232554161</v>
      </c>
    </row>
    <row r="158" spans="6:11" ht="15" x14ac:dyDescent="0.35">
      <c r="F158" s="46"/>
      <c r="G158" s="42"/>
      <c r="H158" s="35">
        <v>0.55300000000000005</v>
      </c>
      <c r="I158" s="36">
        <f t="shared" si="26"/>
        <v>1.4522414561505719</v>
      </c>
      <c r="J158" s="36">
        <f t="shared" si="27"/>
        <v>1452.2414561505718</v>
      </c>
      <c r="K158" s="42"/>
    </row>
    <row r="159" spans="6:11" ht="15" x14ac:dyDescent="0.35">
      <c r="F159" s="46"/>
      <c r="G159" s="42" t="s">
        <v>14</v>
      </c>
      <c r="H159" s="35">
        <v>0.61899999999999999</v>
      </c>
      <c r="I159" s="36">
        <f t="shared" si="26"/>
        <v>1.6720516390212896</v>
      </c>
      <c r="J159" s="36">
        <f t="shared" si="27"/>
        <v>1672.0516390212897</v>
      </c>
      <c r="K159" s="42">
        <f t="shared" si="28"/>
        <v>1712.4363417396505</v>
      </c>
    </row>
    <row r="160" spans="6:11" ht="15" x14ac:dyDescent="0.35">
      <c r="F160" s="46"/>
      <c r="G160" s="42"/>
      <c r="H160" s="35">
        <v>0.64200000000000002</v>
      </c>
      <c r="I160" s="36">
        <f t="shared" si="26"/>
        <v>1.7528210444580112</v>
      </c>
      <c r="J160" s="36">
        <f t="shared" si="27"/>
        <v>1752.8210444580113</v>
      </c>
      <c r="K160" s="42"/>
    </row>
    <row r="161" spans="6:11" ht="15" x14ac:dyDescent="0.35">
      <c r="F161" s="46"/>
      <c r="G161" s="42" t="s">
        <v>15</v>
      </c>
      <c r="H161" s="35">
        <v>0.55400000000000005</v>
      </c>
      <c r="I161" s="36">
        <f t="shared" si="26"/>
        <v>1.4554444060585703</v>
      </c>
      <c r="J161" s="36">
        <f t="shared" si="27"/>
        <v>1455.4444060585704</v>
      </c>
      <c r="K161" s="42">
        <f t="shared" si="28"/>
        <v>1478.0665790600738</v>
      </c>
    </row>
    <row r="162" spans="6:11" ht="15" x14ac:dyDescent="0.35">
      <c r="F162" s="46"/>
      <c r="G162" s="42"/>
      <c r="H162" s="35">
        <v>0.56799999999999995</v>
      </c>
      <c r="I162" s="36">
        <f t="shared" si="26"/>
        <v>1.500688752061577</v>
      </c>
      <c r="J162" s="36">
        <f t="shared" si="27"/>
        <v>1500.6887520615771</v>
      </c>
      <c r="K162" s="42"/>
    </row>
  </sheetData>
  <mergeCells count="155">
    <mergeCell ref="G145:G146"/>
    <mergeCell ref="K145:K146"/>
    <mergeCell ref="G159:G160"/>
    <mergeCell ref="K159:K160"/>
    <mergeCell ref="G161:G162"/>
    <mergeCell ref="K161:K162"/>
    <mergeCell ref="G153:G154"/>
    <mergeCell ref="K153:K154"/>
    <mergeCell ref="G155:G156"/>
    <mergeCell ref="K155:K156"/>
    <mergeCell ref="G157:G158"/>
    <mergeCell ref="K157:K158"/>
    <mergeCell ref="K119:K120"/>
    <mergeCell ref="G121:G122"/>
    <mergeCell ref="K121:K122"/>
    <mergeCell ref="G123:G124"/>
    <mergeCell ref="K123:K124"/>
    <mergeCell ref="F132:F162"/>
    <mergeCell ref="G133:G134"/>
    <mergeCell ref="K133:K134"/>
    <mergeCell ref="G135:G136"/>
    <mergeCell ref="K135:K136"/>
    <mergeCell ref="G137:G138"/>
    <mergeCell ref="K137:K138"/>
    <mergeCell ref="G139:G140"/>
    <mergeCell ref="K139:K140"/>
    <mergeCell ref="G141:G142"/>
    <mergeCell ref="G147:G148"/>
    <mergeCell ref="K147:K148"/>
    <mergeCell ref="G149:G150"/>
    <mergeCell ref="K149:K150"/>
    <mergeCell ref="G151:G152"/>
    <mergeCell ref="K151:K152"/>
    <mergeCell ref="K141:K142"/>
    <mergeCell ref="G143:G144"/>
    <mergeCell ref="K143:K144"/>
    <mergeCell ref="F100:F130"/>
    <mergeCell ref="G101:G102"/>
    <mergeCell ref="K101:K102"/>
    <mergeCell ref="G103:G104"/>
    <mergeCell ref="K103:K104"/>
    <mergeCell ref="G105:G106"/>
    <mergeCell ref="K105:K106"/>
    <mergeCell ref="G107:G108"/>
    <mergeCell ref="G113:G114"/>
    <mergeCell ref="K113:K114"/>
    <mergeCell ref="G115:G116"/>
    <mergeCell ref="K115:K116"/>
    <mergeCell ref="G117:G118"/>
    <mergeCell ref="K117:K118"/>
    <mergeCell ref="K107:K108"/>
    <mergeCell ref="G109:G110"/>
    <mergeCell ref="K109:K110"/>
    <mergeCell ref="G125:G126"/>
    <mergeCell ref="K125:K126"/>
    <mergeCell ref="G127:G128"/>
    <mergeCell ref="K127:K128"/>
    <mergeCell ref="G129:G130"/>
    <mergeCell ref="K129:K130"/>
    <mergeCell ref="G119:G120"/>
    <mergeCell ref="K84:K85"/>
    <mergeCell ref="G86:G87"/>
    <mergeCell ref="K86:K87"/>
    <mergeCell ref="G88:G89"/>
    <mergeCell ref="K88:K89"/>
    <mergeCell ref="G111:G112"/>
    <mergeCell ref="K111:K112"/>
    <mergeCell ref="G96:G97"/>
    <mergeCell ref="K96:K97"/>
    <mergeCell ref="G74:G75"/>
    <mergeCell ref="K74:K75"/>
    <mergeCell ref="G76:G77"/>
    <mergeCell ref="K76:K77"/>
    <mergeCell ref="G78:G79"/>
    <mergeCell ref="K78:K79"/>
    <mergeCell ref="F67:F97"/>
    <mergeCell ref="G68:G69"/>
    <mergeCell ref="K68:K69"/>
    <mergeCell ref="G70:G71"/>
    <mergeCell ref="K70:K71"/>
    <mergeCell ref="G72:G73"/>
    <mergeCell ref="K72:K73"/>
    <mergeCell ref="G80:G81"/>
    <mergeCell ref="K80:K81"/>
    <mergeCell ref="G82:G83"/>
    <mergeCell ref="G90:G91"/>
    <mergeCell ref="K90:K91"/>
    <mergeCell ref="G92:G93"/>
    <mergeCell ref="K92:K93"/>
    <mergeCell ref="G94:G95"/>
    <mergeCell ref="K94:K95"/>
    <mergeCell ref="K82:K83"/>
    <mergeCell ref="G84:G85"/>
    <mergeCell ref="G43:G44"/>
    <mergeCell ref="K43:K44"/>
    <mergeCell ref="G59:G60"/>
    <mergeCell ref="K59:K60"/>
    <mergeCell ref="G61:G62"/>
    <mergeCell ref="K61:K62"/>
    <mergeCell ref="G63:G64"/>
    <mergeCell ref="K63:K64"/>
    <mergeCell ref="G53:G54"/>
    <mergeCell ref="K53:K54"/>
    <mergeCell ref="G55:G56"/>
    <mergeCell ref="K55:K56"/>
    <mergeCell ref="G57:G58"/>
    <mergeCell ref="K57:K58"/>
    <mergeCell ref="K18:K19"/>
    <mergeCell ref="G20:G21"/>
    <mergeCell ref="K20:K21"/>
    <mergeCell ref="G28:G29"/>
    <mergeCell ref="K28:K29"/>
    <mergeCell ref="G30:G31"/>
    <mergeCell ref="K30:K31"/>
    <mergeCell ref="F34:F64"/>
    <mergeCell ref="G35:G36"/>
    <mergeCell ref="K35:K36"/>
    <mergeCell ref="G37:G38"/>
    <mergeCell ref="K37:K38"/>
    <mergeCell ref="G45:G46"/>
    <mergeCell ref="K45:K46"/>
    <mergeCell ref="G47:G48"/>
    <mergeCell ref="K47:K48"/>
    <mergeCell ref="G49:G50"/>
    <mergeCell ref="K49:K50"/>
    <mergeCell ref="G51:G52"/>
    <mergeCell ref="K51:K52"/>
    <mergeCell ref="G39:G40"/>
    <mergeCell ref="K39:K40"/>
    <mergeCell ref="G41:G42"/>
    <mergeCell ref="K41:K42"/>
    <mergeCell ref="G10:G11"/>
    <mergeCell ref="K10:K11"/>
    <mergeCell ref="G12:G13"/>
    <mergeCell ref="K12:K13"/>
    <mergeCell ref="G14:G15"/>
    <mergeCell ref="K14:K15"/>
    <mergeCell ref="F1:F31"/>
    <mergeCell ref="G2:G3"/>
    <mergeCell ref="K2:K3"/>
    <mergeCell ref="G4:G5"/>
    <mergeCell ref="K4:K5"/>
    <mergeCell ref="G6:G7"/>
    <mergeCell ref="K6:K7"/>
    <mergeCell ref="G8:G9"/>
    <mergeCell ref="K8:K9"/>
    <mergeCell ref="G22:G23"/>
    <mergeCell ref="K22:K23"/>
    <mergeCell ref="G24:G25"/>
    <mergeCell ref="K24:K25"/>
    <mergeCell ref="G26:G27"/>
    <mergeCell ref="K26:K27"/>
    <mergeCell ref="G16:G17"/>
    <mergeCell ref="K16:K17"/>
    <mergeCell ref="G18:G19"/>
  </mergeCells>
  <phoneticPr fontId="1" type="noConversion"/>
  <pageMargins left="0.7" right="0.7" top="0.75" bottom="0.75" header="0.3" footer="0.3"/>
  <pageSetup paperSize="9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492DF6-349E-44AE-8655-99CA90C89637}">
  <dimension ref="A1:J163"/>
  <sheetViews>
    <sheetView zoomScaleNormal="100" workbookViewId="0">
      <selection activeCell="F1" sqref="F1:F31"/>
    </sheetView>
  </sheetViews>
  <sheetFormatPr defaultRowHeight="13.8" x14ac:dyDescent="0.25"/>
  <cols>
    <col min="1" max="1" width="42.21875" style="23" bestFit="1" customWidth="1"/>
    <col min="2" max="2" width="12.33203125" style="23" customWidth="1"/>
    <col min="3" max="3" width="11.88671875" style="23" customWidth="1"/>
    <col min="4" max="4" width="9.33203125" style="23" customWidth="1"/>
    <col min="5" max="5" width="8.88671875" style="15"/>
    <col min="6" max="6" width="8.88671875" style="20"/>
    <col min="7" max="7" width="16.88671875" style="37" customWidth="1"/>
    <col min="8" max="8" width="19.88671875" style="37" bestFit="1" customWidth="1"/>
    <col min="9" max="9" width="18" style="37" bestFit="1" customWidth="1"/>
    <col min="10" max="10" width="17.33203125" style="37" bestFit="1" customWidth="1"/>
    <col min="11" max="16384" width="8.88671875" style="15"/>
  </cols>
  <sheetData>
    <row r="1" spans="1:10" x14ac:dyDescent="0.25">
      <c r="A1" s="39" t="s">
        <v>76</v>
      </c>
      <c r="B1" s="1" t="s">
        <v>57</v>
      </c>
      <c r="C1" s="1" t="s">
        <v>58</v>
      </c>
      <c r="D1" s="14"/>
      <c r="F1" s="47" t="s">
        <v>0</v>
      </c>
      <c r="G1" s="25" t="s">
        <v>63</v>
      </c>
      <c r="H1" s="25" t="s">
        <v>64</v>
      </c>
      <c r="I1" s="32" t="s">
        <v>60</v>
      </c>
      <c r="J1" s="26" t="s">
        <v>77</v>
      </c>
    </row>
    <row r="2" spans="1:10" ht="15.6" x14ac:dyDescent="0.35">
      <c r="A2" s="16">
        <v>800</v>
      </c>
      <c r="B2" s="17">
        <v>2.2789999999999999</v>
      </c>
      <c r="C2" s="17">
        <f t="shared" ref="C2:C9" si="0">B2-$B$9</f>
        <v>2.1959999999999997</v>
      </c>
      <c r="D2" s="18"/>
      <c r="F2" s="47"/>
      <c r="G2" s="42" t="s">
        <v>31</v>
      </c>
      <c r="H2" s="35">
        <v>0.61</v>
      </c>
      <c r="I2" s="36">
        <f>($B$29+$B$30*H2)/(1+$B$31*H2+$B$32*H2^2)*$B$34</f>
        <v>7349.7956351004677</v>
      </c>
      <c r="J2" s="42">
        <f>(I2+I3)/2</f>
        <v>7572.0403474905988</v>
      </c>
    </row>
    <row r="3" spans="1:10" ht="15.6" x14ac:dyDescent="0.35">
      <c r="A3" s="16">
        <v>400</v>
      </c>
      <c r="B3" s="17">
        <v>1.6970000000000001</v>
      </c>
      <c r="C3" s="17">
        <f t="shared" si="0"/>
        <v>1.6140000000000001</v>
      </c>
      <c r="D3" s="18"/>
      <c r="F3" s="47"/>
      <c r="G3" s="42"/>
      <c r="H3" s="35">
        <v>0.63800000000000001</v>
      </c>
      <c r="I3" s="36">
        <f t="shared" ref="I3:I31" si="1">($B$29+$B$30*H3)/(1+$B$31*H3+$B$32*H3^2)*$B$34</f>
        <v>7794.2850598807299</v>
      </c>
      <c r="J3" s="42"/>
    </row>
    <row r="4" spans="1:10" ht="15.6" x14ac:dyDescent="0.35">
      <c r="A4" s="16">
        <v>200</v>
      </c>
      <c r="B4" s="17">
        <v>1.2809999999999999</v>
      </c>
      <c r="C4" s="17">
        <f t="shared" si="0"/>
        <v>1.198</v>
      </c>
      <c r="D4" s="18"/>
      <c r="F4" s="47"/>
      <c r="G4" s="42" t="s">
        <v>32</v>
      </c>
      <c r="H4" s="35">
        <v>0.38800000000000001</v>
      </c>
      <c r="I4" s="36">
        <f t="shared" si="1"/>
        <v>4345.6349276002857</v>
      </c>
      <c r="J4" s="42">
        <f t="shared" ref="J4" si="2">(I4+I5)/2</f>
        <v>4554.6796882239414</v>
      </c>
    </row>
    <row r="5" spans="1:10" ht="15.6" x14ac:dyDescent="0.35">
      <c r="A5" s="16">
        <v>100</v>
      </c>
      <c r="B5" s="17">
        <v>0.78700000000000003</v>
      </c>
      <c r="C5" s="17">
        <f t="shared" si="0"/>
        <v>0.70400000000000007</v>
      </c>
      <c r="D5" s="18"/>
      <c r="F5" s="47"/>
      <c r="G5" s="42"/>
      <c r="H5" s="35">
        <v>0.42299999999999999</v>
      </c>
      <c r="I5" s="36">
        <f t="shared" si="1"/>
        <v>4763.7244488475962</v>
      </c>
      <c r="J5" s="42"/>
    </row>
    <row r="6" spans="1:10" ht="15.6" x14ac:dyDescent="0.35">
      <c r="A6" s="16">
        <v>50</v>
      </c>
      <c r="B6" s="17">
        <v>0.49399999999999999</v>
      </c>
      <c r="C6" s="17">
        <f t="shared" si="0"/>
        <v>0.41099999999999998</v>
      </c>
      <c r="D6" s="18"/>
      <c r="F6" s="47"/>
      <c r="G6" s="42" t="s">
        <v>33</v>
      </c>
      <c r="H6" s="35">
        <v>0.73499999999999999</v>
      </c>
      <c r="I6" s="36">
        <f t="shared" si="1"/>
        <v>9466.9646008771488</v>
      </c>
      <c r="J6" s="42">
        <f t="shared" ref="J6" si="3">(I6+I7)/2</f>
        <v>9690.9177509675574</v>
      </c>
    </row>
    <row r="7" spans="1:10" ht="15.6" x14ac:dyDescent="0.35">
      <c r="A7" s="16">
        <v>25</v>
      </c>
      <c r="B7" s="17">
        <v>0.26100000000000001</v>
      </c>
      <c r="C7" s="17">
        <f t="shared" si="0"/>
        <v>0.17799999999999999</v>
      </c>
      <c r="D7" s="18"/>
      <c r="F7" s="47"/>
      <c r="G7" s="42"/>
      <c r="H7" s="35">
        <v>0.75900000000000001</v>
      </c>
      <c r="I7" s="36">
        <f t="shared" si="1"/>
        <v>9914.8709010579678</v>
      </c>
      <c r="J7" s="42"/>
    </row>
    <row r="8" spans="1:10" ht="15.6" x14ac:dyDescent="0.35">
      <c r="A8" s="16">
        <v>12.5</v>
      </c>
      <c r="B8" s="17">
        <v>0.17699999999999999</v>
      </c>
      <c r="C8" s="17">
        <f t="shared" si="0"/>
        <v>9.3999999999999986E-2</v>
      </c>
      <c r="D8" s="18"/>
      <c r="F8" s="47"/>
      <c r="G8" s="42" t="s">
        <v>34</v>
      </c>
      <c r="H8" s="35">
        <v>0.42299999999999999</v>
      </c>
      <c r="I8" s="36">
        <f t="shared" si="1"/>
        <v>4763.7244488475962</v>
      </c>
      <c r="J8" s="42">
        <f t="shared" ref="J8" si="4">(I8+I9)/2</f>
        <v>4944.2431556092251</v>
      </c>
    </row>
    <row r="9" spans="1:10" ht="15.6" x14ac:dyDescent="0.35">
      <c r="A9" s="16">
        <v>0</v>
      </c>
      <c r="B9" s="17">
        <v>8.3000000000000004E-2</v>
      </c>
      <c r="C9" s="17">
        <f t="shared" si="0"/>
        <v>0</v>
      </c>
      <c r="D9" s="18"/>
      <c r="F9" s="47"/>
      <c r="G9" s="42"/>
      <c r="H9" s="35">
        <v>0.45200000000000001</v>
      </c>
      <c r="I9" s="36">
        <f t="shared" si="1"/>
        <v>5124.7618623708549</v>
      </c>
      <c r="J9" s="42"/>
    </row>
    <row r="10" spans="1:10" ht="15" x14ac:dyDescent="0.35">
      <c r="A10" s="14"/>
      <c r="B10" s="14"/>
      <c r="C10" s="14"/>
      <c r="D10" s="14"/>
      <c r="F10" s="47"/>
      <c r="G10" s="42" t="s">
        <v>35</v>
      </c>
      <c r="H10" s="35">
        <v>0.65200000000000002</v>
      </c>
      <c r="I10" s="36">
        <f t="shared" si="1"/>
        <v>8022.7288120766943</v>
      </c>
      <c r="J10" s="42">
        <f t="shared" ref="J10" si="5">(I10+I11)/2</f>
        <v>8590.4479251211942</v>
      </c>
    </row>
    <row r="11" spans="1:10" ht="15" x14ac:dyDescent="0.35">
      <c r="A11" s="14"/>
      <c r="B11" s="14"/>
      <c r="C11" s="14"/>
      <c r="D11" s="14"/>
      <c r="F11" s="47"/>
      <c r="G11" s="42"/>
      <c r="H11" s="35">
        <v>0.71799999999999997</v>
      </c>
      <c r="I11" s="36">
        <f t="shared" si="1"/>
        <v>9158.167038165695</v>
      </c>
      <c r="J11" s="42"/>
    </row>
    <row r="12" spans="1:10" ht="15" x14ac:dyDescent="0.35">
      <c r="A12" s="14"/>
      <c r="B12" s="14"/>
      <c r="C12" s="14"/>
      <c r="D12" s="14"/>
      <c r="F12" s="47"/>
      <c r="G12" s="42" t="s">
        <v>36</v>
      </c>
      <c r="H12" s="35">
        <v>0.59599999999999997</v>
      </c>
      <c r="I12" s="36">
        <f t="shared" si="1"/>
        <v>7133.5933131158636</v>
      </c>
      <c r="J12" s="42">
        <f t="shared" ref="J12" si="6">(I12+I13)/2</f>
        <v>7312.242408582285</v>
      </c>
    </row>
    <row r="13" spans="1:10" ht="15" x14ac:dyDescent="0.35">
      <c r="A13" s="14"/>
      <c r="B13" s="14"/>
      <c r="C13" s="14"/>
      <c r="D13" s="14"/>
      <c r="F13" s="47"/>
      <c r="G13" s="42"/>
      <c r="H13" s="35">
        <v>0.61899999999999999</v>
      </c>
      <c r="I13" s="36">
        <f t="shared" si="1"/>
        <v>7490.8915040487063</v>
      </c>
      <c r="J13" s="42"/>
    </row>
    <row r="14" spans="1:10" ht="15" x14ac:dyDescent="0.35">
      <c r="A14" s="14"/>
      <c r="B14" s="14"/>
      <c r="C14" s="14"/>
      <c r="D14" s="14"/>
      <c r="F14" s="47"/>
      <c r="G14" s="42" t="s">
        <v>37</v>
      </c>
      <c r="H14" s="35">
        <v>0.61699999999999999</v>
      </c>
      <c r="I14" s="36">
        <f t="shared" si="1"/>
        <v>7459.3928779848011</v>
      </c>
      <c r="J14" s="42">
        <f t="shared" ref="J14" si="7">(I14+I15)/2</f>
        <v>7708.211493443283</v>
      </c>
    </row>
    <row r="15" spans="1:10" ht="15" x14ac:dyDescent="0.35">
      <c r="A15" s="14"/>
      <c r="B15" s="14"/>
      <c r="C15" s="14"/>
      <c r="D15" s="14"/>
      <c r="F15" s="47"/>
      <c r="G15" s="42"/>
      <c r="H15" s="35">
        <v>0.64800000000000002</v>
      </c>
      <c r="I15" s="36">
        <f t="shared" si="1"/>
        <v>7957.0301089017648</v>
      </c>
      <c r="J15" s="42"/>
    </row>
    <row r="16" spans="1:10" ht="15" x14ac:dyDescent="0.35">
      <c r="A16" s="14"/>
      <c r="B16" s="14"/>
      <c r="C16" s="14"/>
      <c r="D16" s="14"/>
      <c r="F16" s="47"/>
      <c r="G16" s="42" t="s">
        <v>38</v>
      </c>
      <c r="H16" s="35">
        <v>0.57899999999999996</v>
      </c>
      <c r="I16" s="36">
        <f t="shared" si="1"/>
        <v>6876.3330970335446</v>
      </c>
      <c r="J16" s="42">
        <f t="shared" ref="J16" si="8">(I16+I17)/2</f>
        <v>6951.6511454404572</v>
      </c>
    </row>
    <row r="17" spans="1:10" ht="15" x14ac:dyDescent="0.35">
      <c r="A17" s="14"/>
      <c r="B17" s="14"/>
      <c r="C17" s="14"/>
      <c r="D17" s="14"/>
      <c r="F17" s="47"/>
      <c r="G17" s="42"/>
      <c r="H17" s="35">
        <v>0.58899999999999997</v>
      </c>
      <c r="I17" s="36">
        <f t="shared" si="1"/>
        <v>7026.9691938473698</v>
      </c>
      <c r="J17" s="42"/>
    </row>
    <row r="18" spans="1:10" ht="15" x14ac:dyDescent="0.35">
      <c r="A18" s="14"/>
      <c r="B18" s="14"/>
      <c r="C18" s="14"/>
      <c r="D18" s="14"/>
      <c r="F18" s="47"/>
      <c r="G18" s="42" t="s">
        <v>39</v>
      </c>
      <c r="H18" s="35">
        <v>0.72699999999999998</v>
      </c>
      <c r="I18" s="36">
        <f t="shared" si="1"/>
        <v>9320.7858533570125</v>
      </c>
      <c r="J18" s="42">
        <f t="shared" ref="J18" si="9">(I18+I19)/2</f>
        <v>9665.3847546692086</v>
      </c>
    </row>
    <row r="19" spans="1:10" ht="15" x14ac:dyDescent="0.35">
      <c r="A19" s="14"/>
      <c r="B19" s="14"/>
      <c r="C19" s="14"/>
      <c r="D19" s="14"/>
      <c r="F19" s="47"/>
      <c r="G19" s="42"/>
      <c r="H19" s="35">
        <v>0.76400000000000001</v>
      </c>
      <c r="I19" s="36">
        <f t="shared" si="1"/>
        <v>10009.983655981403</v>
      </c>
      <c r="J19" s="42"/>
    </row>
    <row r="20" spans="1:10" ht="15" x14ac:dyDescent="0.35">
      <c r="A20" s="14"/>
      <c r="B20" s="14"/>
      <c r="C20" s="14"/>
      <c r="D20" s="14"/>
      <c r="F20" s="47"/>
      <c r="G20" s="42" t="s">
        <v>40</v>
      </c>
      <c r="H20" s="35">
        <v>0.54500000000000004</v>
      </c>
      <c r="I20" s="36">
        <f t="shared" si="1"/>
        <v>6378.6492811760154</v>
      </c>
      <c r="J20" s="42">
        <f t="shared" ref="J20" si="10">(I20+I21)/2</f>
        <v>6407.354649868299</v>
      </c>
    </row>
    <row r="21" spans="1:10" ht="15" x14ac:dyDescent="0.35">
      <c r="A21" s="14"/>
      <c r="B21" s="14"/>
      <c r="C21" s="14"/>
      <c r="D21" s="14"/>
      <c r="F21" s="47"/>
      <c r="G21" s="42"/>
      <c r="H21" s="35">
        <v>0.54900000000000004</v>
      </c>
      <c r="I21" s="36">
        <f t="shared" si="1"/>
        <v>6436.0600185605817</v>
      </c>
      <c r="J21" s="42"/>
    </row>
    <row r="22" spans="1:10" ht="15" x14ac:dyDescent="0.35">
      <c r="A22" s="14"/>
      <c r="B22" s="14"/>
      <c r="C22" s="14"/>
      <c r="D22" s="14"/>
      <c r="F22" s="47"/>
      <c r="G22" s="42" t="s">
        <v>41</v>
      </c>
      <c r="H22" s="35">
        <v>0.65800000000000003</v>
      </c>
      <c r="I22" s="36">
        <f t="shared" si="1"/>
        <v>8121.9263561525668</v>
      </c>
      <c r="J22" s="42">
        <f t="shared" ref="J22" si="11">(I22+I23)/2</f>
        <v>8604.2175961035646</v>
      </c>
    </row>
    <row r="23" spans="1:10" ht="15" x14ac:dyDescent="0.35">
      <c r="A23" s="14"/>
      <c r="B23" s="14"/>
      <c r="C23" s="14"/>
      <c r="D23" s="14"/>
      <c r="F23" s="47"/>
      <c r="G23" s="42"/>
      <c r="H23" s="35">
        <v>0.71399999999999997</v>
      </c>
      <c r="I23" s="36">
        <f t="shared" si="1"/>
        <v>9086.5088360545615</v>
      </c>
      <c r="J23" s="42"/>
    </row>
    <row r="24" spans="1:10" ht="15" x14ac:dyDescent="0.35">
      <c r="A24" s="14"/>
      <c r="B24" s="14"/>
      <c r="C24" s="14"/>
      <c r="D24" s="14"/>
      <c r="F24" s="47"/>
      <c r="G24" s="42" t="s">
        <v>42</v>
      </c>
      <c r="H24" s="35">
        <v>0.45100000000000001</v>
      </c>
      <c r="I24" s="36">
        <f t="shared" si="1"/>
        <v>5112.0853124710793</v>
      </c>
      <c r="J24" s="42">
        <f t="shared" ref="J24" si="12">(I24+I25)/2</f>
        <v>5466.3974745630221</v>
      </c>
    </row>
    <row r="25" spans="1:10" ht="15" x14ac:dyDescent="0.35">
      <c r="A25" s="14"/>
      <c r="B25" s="14"/>
      <c r="C25" s="14"/>
      <c r="D25" s="14"/>
      <c r="F25" s="47"/>
      <c r="G25" s="42"/>
      <c r="H25" s="35">
        <v>0.505</v>
      </c>
      <c r="I25" s="36">
        <f t="shared" si="1"/>
        <v>5820.7096366549649</v>
      </c>
      <c r="J25" s="42"/>
    </row>
    <row r="26" spans="1:10" ht="15" x14ac:dyDescent="0.35">
      <c r="A26" s="14"/>
      <c r="B26" s="14"/>
      <c r="C26" s="14"/>
      <c r="D26" s="14"/>
      <c r="F26" s="47"/>
      <c r="G26" s="42" t="s">
        <v>43</v>
      </c>
      <c r="H26" s="35">
        <v>0.47899999999999998</v>
      </c>
      <c r="I26" s="36">
        <f t="shared" si="1"/>
        <v>5473.316294495562</v>
      </c>
      <c r="J26" s="42">
        <f t="shared" ref="J26" si="13">(I26+I27)/2</f>
        <v>5653.8115752430112</v>
      </c>
    </row>
    <row r="27" spans="1:10" ht="15" x14ac:dyDescent="0.35">
      <c r="A27" s="14" t="s">
        <v>56</v>
      </c>
      <c r="B27" s="14"/>
      <c r="C27" s="14"/>
      <c r="D27" s="14"/>
      <c r="F27" s="47"/>
      <c r="G27" s="42"/>
      <c r="H27" s="35">
        <v>0.50600000000000001</v>
      </c>
      <c r="I27" s="36">
        <f t="shared" si="1"/>
        <v>5834.3068559904614</v>
      </c>
      <c r="J27" s="42"/>
    </row>
    <row r="28" spans="1:10" ht="15" x14ac:dyDescent="0.35">
      <c r="A28" s="14" t="s">
        <v>51</v>
      </c>
      <c r="B28" s="14"/>
      <c r="C28" s="14"/>
      <c r="D28" s="14"/>
      <c r="F28" s="47"/>
      <c r="G28" s="42" t="s">
        <v>44</v>
      </c>
      <c r="H28" s="35">
        <v>0.52900000000000003</v>
      </c>
      <c r="I28" s="36">
        <f t="shared" si="1"/>
        <v>6151.978185309189</v>
      </c>
      <c r="J28" s="42">
        <f t="shared" ref="J28" si="14">(I28+I29)/2</f>
        <v>6229.6420331860663</v>
      </c>
    </row>
    <row r="29" spans="1:10" ht="15" x14ac:dyDescent="0.35">
      <c r="A29" s="14" t="s">
        <v>52</v>
      </c>
      <c r="B29" s="14">
        <v>7.7227633000000004</v>
      </c>
      <c r="C29" s="14"/>
      <c r="D29" s="14"/>
      <c r="F29" s="47"/>
      <c r="G29" s="42"/>
      <c r="H29" s="35">
        <v>0.54</v>
      </c>
      <c r="I29" s="36">
        <f t="shared" si="1"/>
        <v>6307.3058810629436</v>
      </c>
      <c r="J29" s="42"/>
    </row>
    <row r="30" spans="1:10" ht="15" x14ac:dyDescent="0.35">
      <c r="A30" s="14" t="s">
        <v>53</v>
      </c>
      <c r="B30" s="14">
        <v>66.435931999999994</v>
      </c>
      <c r="C30" s="14"/>
      <c r="D30" s="14"/>
      <c r="F30" s="47"/>
      <c r="G30" s="42" t="s">
        <v>45</v>
      </c>
      <c r="H30" s="35">
        <v>0.61799999999999999</v>
      </c>
      <c r="I30" s="36">
        <f t="shared" si="1"/>
        <v>7475.1318684682346</v>
      </c>
      <c r="J30" s="42">
        <f t="shared" ref="J30" si="15">(I30+I31)/2</f>
        <v>7699.7209069087503</v>
      </c>
    </row>
    <row r="31" spans="1:10" ht="15" x14ac:dyDescent="0.35">
      <c r="A31" s="14" t="s">
        <v>54</v>
      </c>
      <c r="B31" s="14">
        <v>-0.63825399000000005</v>
      </c>
      <c r="C31" s="14"/>
      <c r="D31" s="14"/>
      <c r="F31" s="47"/>
      <c r="G31" s="42"/>
      <c r="H31" s="35">
        <v>0.64600000000000002</v>
      </c>
      <c r="I31" s="36">
        <f t="shared" si="1"/>
        <v>7924.3099453492659</v>
      </c>
      <c r="J31" s="42"/>
    </row>
    <row r="32" spans="1:10" x14ac:dyDescent="0.25">
      <c r="A32" s="14" t="s">
        <v>55</v>
      </c>
      <c r="B32" s="14">
        <v>0.12307938</v>
      </c>
      <c r="C32" s="14"/>
      <c r="D32" s="14"/>
      <c r="I32" s="32"/>
      <c r="J32" s="32"/>
    </row>
    <row r="33" spans="1:10" x14ac:dyDescent="0.25">
      <c r="A33" s="14"/>
      <c r="B33" s="14"/>
      <c r="C33" s="14"/>
      <c r="D33" s="14"/>
      <c r="I33" s="32"/>
      <c r="J33" s="32"/>
    </row>
    <row r="34" spans="1:10" x14ac:dyDescent="0.25">
      <c r="A34" s="41" t="s">
        <v>62</v>
      </c>
      <c r="B34" s="14">
        <v>100</v>
      </c>
      <c r="C34" s="14"/>
      <c r="D34" s="14"/>
      <c r="F34" s="48" t="s">
        <v>46</v>
      </c>
      <c r="G34" s="25" t="s">
        <v>63</v>
      </c>
      <c r="H34" s="25" t="s">
        <v>64</v>
      </c>
      <c r="I34" s="32" t="s">
        <v>60</v>
      </c>
      <c r="J34" s="26" t="s">
        <v>77</v>
      </c>
    </row>
    <row r="35" spans="1:10" ht="15" x14ac:dyDescent="0.35">
      <c r="A35" s="40"/>
      <c r="B35" s="14"/>
      <c r="C35" s="14"/>
      <c r="D35" s="14"/>
      <c r="F35" s="48"/>
      <c r="G35" s="42" t="s">
        <v>16</v>
      </c>
      <c r="H35" s="35">
        <v>0.93500000000000005</v>
      </c>
      <c r="I35" s="36">
        <f t="shared" ref="I35:I64" si="16">($B$29+$B$30*H35)/(1+$B$31*H35+$B$32*H35^2)*$B$34</f>
        <v>13671.89520812806</v>
      </c>
      <c r="J35" s="42">
        <f t="shared" ref="J35:J63" si="17">(I35+I36)/2</f>
        <v>14801.81389185298</v>
      </c>
    </row>
    <row r="36" spans="1:10" ht="15" x14ac:dyDescent="0.35">
      <c r="A36" s="14"/>
      <c r="B36" s="14"/>
      <c r="C36" s="14"/>
      <c r="D36" s="14"/>
      <c r="F36" s="48"/>
      <c r="G36" s="42"/>
      <c r="H36" s="35">
        <v>1.024</v>
      </c>
      <c r="I36" s="36">
        <f t="shared" si="16"/>
        <v>15931.732575577902</v>
      </c>
      <c r="J36" s="42"/>
    </row>
    <row r="37" spans="1:10" ht="15" x14ac:dyDescent="0.35">
      <c r="A37" s="14"/>
      <c r="B37" s="14"/>
      <c r="C37" s="14"/>
      <c r="D37" s="14"/>
      <c r="F37" s="48"/>
      <c r="G37" s="42" t="s">
        <v>17</v>
      </c>
      <c r="H37" s="35">
        <v>0.57699999999999996</v>
      </c>
      <c r="I37" s="36">
        <f t="shared" si="16"/>
        <v>6846.4415695323023</v>
      </c>
      <c r="J37" s="42">
        <f t="shared" si="17"/>
        <v>7074.7869081303397</v>
      </c>
    </row>
    <row r="38" spans="1:10" ht="15" x14ac:dyDescent="0.35">
      <c r="A38" s="14"/>
      <c r="B38" s="14"/>
      <c r="C38" s="14"/>
      <c r="D38" s="14"/>
      <c r="F38" s="48"/>
      <c r="G38" s="42"/>
      <c r="H38" s="35">
        <v>0.60699999999999998</v>
      </c>
      <c r="I38" s="36">
        <f t="shared" si="16"/>
        <v>7303.1322467283771</v>
      </c>
      <c r="J38" s="42"/>
    </row>
    <row r="39" spans="1:10" ht="15" x14ac:dyDescent="0.35">
      <c r="A39" s="14"/>
      <c r="B39" s="14"/>
      <c r="C39" s="14"/>
      <c r="D39" s="14"/>
      <c r="F39" s="48"/>
      <c r="G39" s="42" t="s">
        <v>18</v>
      </c>
      <c r="H39" s="35">
        <v>0.628</v>
      </c>
      <c r="I39" s="36">
        <f t="shared" si="16"/>
        <v>7633.6619413169701</v>
      </c>
      <c r="J39" s="42">
        <f t="shared" si="17"/>
        <v>8071.5877273294554</v>
      </c>
    </row>
    <row r="40" spans="1:10" ht="15" x14ac:dyDescent="0.35">
      <c r="A40" s="14"/>
      <c r="B40" s="14"/>
      <c r="C40" s="14"/>
      <c r="D40" s="14"/>
      <c r="F40" s="48"/>
      <c r="G40" s="42"/>
      <c r="H40" s="35">
        <v>0.68100000000000005</v>
      </c>
      <c r="I40" s="36">
        <f t="shared" si="16"/>
        <v>8509.5135133419408</v>
      </c>
      <c r="J40" s="42"/>
    </row>
    <row r="41" spans="1:10" ht="15" x14ac:dyDescent="0.35">
      <c r="A41" s="14"/>
      <c r="B41" s="14"/>
      <c r="C41" s="14"/>
      <c r="D41" s="14"/>
      <c r="F41" s="48"/>
      <c r="G41" s="42" t="s">
        <v>19</v>
      </c>
      <c r="H41" s="35">
        <v>0.63200000000000001</v>
      </c>
      <c r="I41" s="36">
        <f t="shared" si="16"/>
        <v>7697.6584142536012</v>
      </c>
      <c r="J41" s="42">
        <f t="shared" si="17"/>
        <v>8035.5138061854441</v>
      </c>
    </row>
    <row r="42" spans="1:10" ht="15" x14ac:dyDescent="0.35">
      <c r="A42" s="14"/>
      <c r="B42" s="14"/>
      <c r="C42" s="14"/>
      <c r="D42" s="14"/>
      <c r="F42" s="48"/>
      <c r="G42" s="42"/>
      <c r="H42" s="35">
        <v>0.67300000000000004</v>
      </c>
      <c r="I42" s="36">
        <f t="shared" si="16"/>
        <v>8373.3691981172869</v>
      </c>
      <c r="J42" s="42"/>
    </row>
    <row r="43" spans="1:10" ht="15" x14ac:dyDescent="0.35">
      <c r="A43" s="14"/>
      <c r="B43" s="14"/>
      <c r="C43" s="14"/>
      <c r="D43" s="14"/>
      <c r="F43" s="48"/>
      <c r="G43" s="42" t="s">
        <v>20</v>
      </c>
      <c r="H43" s="35">
        <v>0.84399999999999997</v>
      </c>
      <c r="I43" s="36">
        <f t="shared" si="16"/>
        <v>11620.426557786213</v>
      </c>
      <c r="J43" s="42">
        <f t="shared" si="17"/>
        <v>12000.397512437768</v>
      </c>
    </row>
    <row r="44" spans="1:10" ht="15" x14ac:dyDescent="0.35">
      <c r="A44" s="14"/>
      <c r="B44" s="14"/>
      <c r="C44" s="14"/>
      <c r="D44" s="14"/>
      <c r="F44" s="48"/>
      <c r="G44" s="42"/>
      <c r="H44" s="35">
        <v>0.879</v>
      </c>
      <c r="I44" s="36">
        <f t="shared" si="16"/>
        <v>12380.368467089325</v>
      </c>
      <c r="J44" s="42"/>
    </row>
    <row r="45" spans="1:10" ht="15" x14ac:dyDescent="0.35">
      <c r="A45" s="14"/>
      <c r="B45" s="14"/>
      <c r="C45" s="14"/>
      <c r="D45" s="14"/>
      <c r="F45" s="48"/>
      <c r="G45" s="42" t="s">
        <v>21</v>
      </c>
      <c r="H45" s="35">
        <v>0.82299999999999995</v>
      </c>
      <c r="I45" s="36">
        <f t="shared" si="16"/>
        <v>11181.065330528576</v>
      </c>
      <c r="J45" s="42">
        <f t="shared" si="17"/>
        <v>11337.356249721435</v>
      </c>
    </row>
    <row r="46" spans="1:10" ht="15" x14ac:dyDescent="0.35">
      <c r="A46" s="14"/>
      <c r="B46" s="14"/>
      <c r="C46" s="14"/>
      <c r="D46" s="14"/>
      <c r="F46" s="48"/>
      <c r="G46" s="42"/>
      <c r="H46" s="35">
        <v>0.83799999999999997</v>
      </c>
      <c r="I46" s="36">
        <f t="shared" si="16"/>
        <v>11493.647168914295</v>
      </c>
      <c r="J46" s="42"/>
    </row>
    <row r="47" spans="1:10" ht="15" x14ac:dyDescent="0.35">
      <c r="A47" s="14"/>
      <c r="B47" s="14"/>
      <c r="C47" s="14"/>
      <c r="D47" s="14"/>
      <c r="F47" s="48"/>
      <c r="G47" s="42" t="s">
        <v>22</v>
      </c>
      <c r="H47" s="35">
        <v>0.504</v>
      </c>
      <c r="I47" s="36">
        <f t="shared" si="16"/>
        <v>5807.1300947090194</v>
      </c>
      <c r="J47" s="42">
        <f t="shared" si="17"/>
        <v>6092.8896879425174</v>
      </c>
    </row>
    <row r="48" spans="1:10" ht="15" x14ac:dyDescent="0.35">
      <c r="A48" s="14"/>
      <c r="B48" s="14"/>
      <c r="C48" s="14"/>
      <c r="D48" s="14"/>
      <c r="F48" s="48"/>
      <c r="G48" s="42"/>
      <c r="H48" s="35">
        <v>0.54500000000000004</v>
      </c>
      <c r="I48" s="36">
        <f t="shared" si="16"/>
        <v>6378.6492811760154</v>
      </c>
      <c r="J48" s="42"/>
    </row>
    <row r="49" spans="1:10" ht="15" x14ac:dyDescent="0.35">
      <c r="A49" s="14"/>
      <c r="B49" s="14"/>
      <c r="C49" s="14"/>
      <c r="D49" s="14"/>
      <c r="F49" s="48"/>
      <c r="G49" s="42" t="s">
        <v>23</v>
      </c>
      <c r="H49" s="35">
        <v>0.84399999999999997</v>
      </c>
      <c r="I49" s="36">
        <f t="shared" si="16"/>
        <v>11620.426557786213</v>
      </c>
      <c r="J49" s="42">
        <f t="shared" si="17"/>
        <v>12000.397512437768</v>
      </c>
    </row>
    <row r="50" spans="1:10" ht="15" x14ac:dyDescent="0.35">
      <c r="A50" s="14"/>
      <c r="B50" s="14"/>
      <c r="C50" s="14"/>
      <c r="D50" s="14"/>
      <c r="F50" s="48"/>
      <c r="G50" s="42"/>
      <c r="H50" s="35">
        <v>0.879</v>
      </c>
      <c r="I50" s="36">
        <f t="shared" si="16"/>
        <v>12380.368467089325</v>
      </c>
      <c r="J50" s="42"/>
    </row>
    <row r="51" spans="1:10" ht="15" x14ac:dyDescent="0.35">
      <c r="A51" s="14"/>
      <c r="B51" s="14"/>
      <c r="C51" s="14"/>
      <c r="D51" s="14"/>
      <c r="F51" s="48"/>
      <c r="G51" s="42" t="s">
        <v>24</v>
      </c>
      <c r="H51" s="35">
        <v>0.53200000000000003</v>
      </c>
      <c r="I51" s="36">
        <f t="shared" si="16"/>
        <v>6194.1196324309158</v>
      </c>
      <c r="J51" s="42">
        <f t="shared" si="17"/>
        <v>6565.2354143720586</v>
      </c>
    </row>
    <row r="52" spans="1:10" ht="15" x14ac:dyDescent="0.35">
      <c r="A52" s="14"/>
      <c r="B52" s="14"/>
      <c r="C52" s="14"/>
      <c r="D52" s="14"/>
      <c r="F52" s="48"/>
      <c r="G52" s="42"/>
      <c r="H52" s="35">
        <v>0.58299999999999996</v>
      </c>
      <c r="I52" s="36">
        <f t="shared" si="16"/>
        <v>6936.3511963132023</v>
      </c>
      <c r="J52" s="42"/>
    </row>
    <row r="53" spans="1:10" ht="15" x14ac:dyDescent="0.35">
      <c r="A53" s="14"/>
      <c r="B53" s="14"/>
      <c r="C53" s="14"/>
      <c r="D53" s="14"/>
      <c r="F53" s="48"/>
      <c r="G53" s="42" t="s">
        <v>25</v>
      </c>
      <c r="H53" s="35">
        <v>0.47299999999999998</v>
      </c>
      <c r="I53" s="36">
        <f t="shared" si="16"/>
        <v>5394.8012279869326</v>
      </c>
      <c r="J53" s="42">
        <f t="shared" si="17"/>
        <v>5520.1734275265162</v>
      </c>
    </row>
    <row r="54" spans="1:10" ht="15" x14ac:dyDescent="0.35">
      <c r="A54" s="14"/>
      <c r="B54" s="14"/>
      <c r="C54" s="14"/>
      <c r="D54" s="14"/>
      <c r="F54" s="48"/>
      <c r="G54" s="42"/>
      <c r="H54" s="35">
        <v>0.49199999999999999</v>
      </c>
      <c r="I54" s="36">
        <f t="shared" si="16"/>
        <v>5645.5456270660998</v>
      </c>
      <c r="J54" s="42"/>
    </row>
    <row r="55" spans="1:10" ht="15" x14ac:dyDescent="0.35">
      <c r="A55" s="14"/>
      <c r="B55" s="14"/>
      <c r="C55" s="14"/>
      <c r="D55" s="14"/>
      <c r="F55" s="48"/>
      <c r="G55" s="42" t="s">
        <v>26</v>
      </c>
      <c r="H55" s="35">
        <v>0.77300000000000002</v>
      </c>
      <c r="I55" s="36">
        <f t="shared" si="16"/>
        <v>10182.776857416693</v>
      </c>
      <c r="J55" s="42">
        <f t="shared" si="17"/>
        <v>10240.947683024779</v>
      </c>
    </row>
    <row r="56" spans="1:10" ht="15" x14ac:dyDescent="0.35">
      <c r="A56" s="14"/>
      <c r="B56" s="14"/>
      <c r="C56" s="14"/>
      <c r="D56" s="14"/>
      <c r="F56" s="48"/>
      <c r="G56" s="42"/>
      <c r="H56" s="35">
        <v>0.77900000000000003</v>
      </c>
      <c r="I56" s="36">
        <f t="shared" si="16"/>
        <v>10299.118508632864</v>
      </c>
      <c r="J56" s="42"/>
    </row>
    <row r="57" spans="1:10" ht="15" x14ac:dyDescent="0.35">
      <c r="A57" s="14"/>
      <c r="B57" s="14"/>
      <c r="C57" s="14"/>
      <c r="D57" s="14"/>
      <c r="F57" s="48"/>
      <c r="G57" s="42" t="s">
        <v>27</v>
      </c>
      <c r="H57" s="35">
        <v>0.81799999999999995</v>
      </c>
      <c r="I57" s="36">
        <f t="shared" si="16"/>
        <v>11078.241619965909</v>
      </c>
      <c r="J57" s="42">
        <f t="shared" si="17"/>
        <v>11874.97902645007</v>
      </c>
    </row>
    <row r="58" spans="1:10" ht="15" x14ac:dyDescent="0.35">
      <c r="A58" s="14"/>
      <c r="B58" s="14"/>
      <c r="C58" s="14"/>
      <c r="D58" s="14"/>
      <c r="F58" s="48"/>
      <c r="G58" s="42"/>
      <c r="H58" s="35">
        <v>0.89200000000000002</v>
      </c>
      <c r="I58" s="36">
        <f t="shared" si="16"/>
        <v>12671.716432934232</v>
      </c>
      <c r="J58" s="42"/>
    </row>
    <row r="59" spans="1:10" ht="15" x14ac:dyDescent="0.35">
      <c r="A59" s="14"/>
      <c r="B59" s="14"/>
      <c r="C59" s="14"/>
      <c r="D59" s="14"/>
      <c r="F59" s="48"/>
      <c r="G59" s="42" t="s">
        <v>28</v>
      </c>
      <c r="H59" s="35">
        <v>0.64700000000000002</v>
      </c>
      <c r="I59" s="36">
        <f t="shared" si="16"/>
        <v>7940.6592860140681</v>
      </c>
      <c r="J59" s="42">
        <f t="shared" si="17"/>
        <v>8131.6712503422223</v>
      </c>
    </row>
    <row r="60" spans="1:10" ht="15" x14ac:dyDescent="0.35">
      <c r="A60" s="14"/>
      <c r="B60" s="14"/>
      <c r="C60" s="14"/>
      <c r="D60" s="14"/>
      <c r="F60" s="48"/>
      <c r="G60" s="42"/>
      <c r="H60" s="35">
        <v>0.67</v>
      </c>
      <c r="I60" s="36">
        <f t="shared" si="16"/>
        <v>8322.6832146703764</v>
      </c>
      <c r="J60" s="42"/>
    </row>
    <row r="61" spans="1:10" ht="15" x14ac:dyDescent="0.35">
      <c r="A61" s="14"/>
      <c r="B61" s="14"/>
      <c r="C61" s="14"/>
      <c r="D61" s="14"/>
      <c r="F61" s="48"/>
      <c r="G61" s="42" t="s">
        <v>29</v>
      </c>
      <c r="H61" s="35">
        <v>0.92400000000000004</v>
      </c>
      <c r="I61" s="36">
        <f t="shared" si="16"/>
        <v>13410.595604461525</v>
      </c>
      <c r="J61" s="42">
        <f t="shared" si="17"/>
        <v>13457.884850365694</v>
      </c>
    </row>
    <row r="62" spans="1:10" ht="15" x14ac:dyDescent="0.35">
      <c r="A62" s="14"/>
      <c r="B62" s="14"/>
      <c r="C62" s="14"/>
      <c r="D62" s="14"/>
      <c r="F62" s="48"/>
      <c r="G62" s="42"/>
      <c r="H62" s="35">
        <v>0.92800000000000005</v>
      </c>
      <c r="I62" s="36">
        <f t="shared" si="16"/>
        <v>13505.174096269862</v>
      </c>
      <c r="J62" s="42"/>
    </row>
    <row r="63" spans="1:10" ht="15" x14ac:dyDescent="0.35">
      <c r="A63" s="14"/>
      <c r="B63" s="14"/>
      <c r="C63" s="14"/>
      <c r="D63" s="14"/>
      <c r="F63" s="48"/>
      <c r="G63" s="42" t="s">
        <v>30</v>
      </c>
      <c r="H63" s="35">
        <v>0.66200000000000003</v>
      </c>
      <c r="I63" s="36">
        <f t="shared" si="16"/>
        <v>8188.4938199984408</v>
      </c>
      <c r="J63" s="42">
        <f t="shared" si="17"/>
        <v>8323.3926352369999</v>
      </c>
    </row>
    <row r="64" spans="1:10" ht="15" x14ac:dyDescent="0.35">
      <c r="A64" s="14"/>
      <c r="B64" s="14"/>
      <c r="C64" s="14"/>
      <c r="D64" s="14"/>
      <c r="F64" s="48"/>
      <c r="G64" s="42"/>
      <c r="H64" s="35">
        <v>0.67800000000000005</v>
      </c>
      <c r="I64" s="36">
        <f t="shared" si="16"/>
        <v>8458.2914504755572</v>
      </c>
      <c r="J64" s="42"/>
    </row>
    <row r="65" spans="1:10" x14ac:dyDescent="0.25">
      <c r="A65" s="14"/>
      <c r="B65" s="14"/>
      <c r="C65" s="14"/>
      <c r="D65" s="14"/>
      <c r="F65" s="4"/>
      <c r="G65" s="32"/>
      <c r="H65" s="34"/>
      <c r="I65" s="36"/>
      <c r="J65" s="32"/>
    </row>
    <row r="66" spans="1:10" x14ac:dyDescent="0.25">
      <c r="A66" s="14"/>
      <c r="B66" s="14"/>
      <c r="C66" s="14"/>
      <c r="D66" s="14"/>
      <c r="I66" s="36"/>
    </row>
    <row r="67" spans="1:10" x14ac:dyDescent="0.25">
      <c r="A67" s="14"/>
      <c r="B67" s="14"/>
      <c r="C67" s="14"/>
      <c r="D67" s="14"/>
      <c r="F67" s="49" t="s">
        <v>47</v>
      </c>
      <c r="G67" s="25" t="s">
        <v>63</v>
      </c>
      <c r="H67" s="25" t="s">
        <v>64</v>
      </c>
      <c r="I67" s="32" t="s">
        <v>60</v>
      </c>
      <c r="J67" s="26" t="s">
        <v>77</v>
      </c>
    </row>
    <row r="68" spans="1:10" ht="15" x14ac:dyDescent="0.35">
      <c r="A68" s="14"/>
      <c r="B68" s="14"/>
      <c r="C68" s="14"/>
      <c r="D68" s="14"/>
      <c r="F68" s="49"/>
      <c r="G68" s="42" t="s">
        <v>1</v>
      </c>
      <c r="H68" s="35">
        <v>0.95399999999999996</v>
      </c>
      <c r="I68" s="36">
        <f t="shared" ref="I68:I97" si="18">($B$29+$B$30*H68)/(1+$B$31*H68+$B$32*H68^2)*$B$34</f>
        <v>14132.280686999491</v>
      </c>
      <c r="J68" s="42">
        <f>(I68+I69)/2</f>
        <v>14924.924642931592</v>
      </c>
    </row>
    <row r="69" spans="1:10" ht="15" x14ac:dyDescent="0.35">
      <c r="A69" s="14"/>
      <c r="B69" s="14"/>
      <c r="C69" s="14"/>
      <c r="D69" s="14"/>
      <c r="F69" s="49"/>
      <c r="G69" s="42"/>
      <c r="H69" s="35">
        <v>1.016</v>
      </c>
      <c r="I69" s="36">
        <f t="shared" si="18"/>
        <v>15717.568598863692</v>
      </c>
      <c r="J69" s="42"/>
    </row>
    <row r="70" spans="1:10" ht="15" x14ac:dyDescent="0.35">
      <c r="A70" s="14"/>
      <c r="B70" s="14"/>
      <c r="C70" s="14"/>
      <c r="D70" s="14"/>
      <c r="F70" s="49"/>
      <c r="G70" s="42" t="s">
        <v>2</v>
      </c>
      <c r="H70" s="35">
        <v>0.97599999999999998</v>
      </c>
      <c r="I70" s="36">
        <f t="shared" si="18"/>
        <v>14680.005779236408</v>
      </c>
      <c r="J70" s="42">
        <f>(I70+I71)/2</f>
        <v>15689.669380227973</v>
      </c>
    </row>
    <row r="71" spans="1:10" ht="15" x14ac:dyDescent="0.35">
      <c r="A71" s="14"/>
      <c r="B71" s="14"/>
      <c r="C71" s="14"/>
      <c r="D71" s="14"/>
      <c r="F71" s="49"/>
      <c r="G71" s="42"/>
      <c r="H71" s="35">
        <v>1.052</v>
      </c>
      <c r="I71" s="36">
        <f t="shared" si="18"/>
        <v>16699.332981219541</v>
      </c>
      <c r="J71" s="42"/>
    </row>
    <row r="72" spans="1:10" ht="15" x14ac:dyDescent="0.35">
      <c r="A72" s="14"/>
      <c r="B72" s="14"/>
      <c r="C72" s="14"/>
      <c r="D72" s="14"/>
      <c r="F72" s="49"/>
      <c r="G72" s="42" t="s">
        <v>3</v>
      </c>
      <c r="H72" s="35">
        <v>0.92600000000000005</v>
      </c>
      <c r="I72" s="36">
        <f t="shared" si="18"/>
        <v>13457.822303934014</v>
      </c>
      <c r="J72" s="42">
        <f>(I72+I73)/2</f>
        <v>13673.176751717085</v>
      </c>
    </row>
    <row r="73" spans="1:10" ht="15" x14ac:dyDescent="0.35">
      <c r="A73" s="14"/>
      <c r="B73" s="14"/>
      <c r="C73" s="14"/>
      <c r="D73" s="14"/>
      <c r="F73" s="49"/>
      <c r="G73" s="42"/>
      <c r="H73" s="35">
        <v>0.94399999999999995</v>
      </c>
      <c r="I73" s="36">
        <f t="shared" si="18"/>
        <v>13888.531199500156</v>
      </c>
      <c r="J73" s="42"/>
    </row>
    <row r="74" spans="1:10" ht="15" x14ac:dyDescent="0.35">
      <c r="A74" s="14"/>
      <c r="B74" s="14"/>
      <c r="C74" s="14"/>
      <c r="D74" s="14"/>
      <c r="F74" s="49"/>
      <c r="G74" s="42" t="s">
        <v>4</v>
      </c>
      <c r="H74" s="35">
        <v>0.89600000000000002</v>
      </c>
      <c r="I74" s="36">
        <f t="shared" si="18"/>
        <v>12762.374784051663</v>
      </c>
      <c r="J74" s="42">
        <f>(I74+I75)/2</f>
        <v>12946.109445327536</v>
      </c>
    </row>
    <row r="75" spans="1:10" ht="15" x14ac:dyDescent="0.35">
      <c r="A75" s="14"/>
      <c r="B75" s="14"/>
      <c r="C75" s="14"/>
      <c r="D75" s="14"/>
      <c r="F75" s="49"/>
      <c r="G75" s="42"/>
      <c r="H75" s="35">
        <v>0.91200000000000003</v>
      </c>
      <c r="I75" s="36">
        <f t="shared" si="18"/>
        <v>13129.844106603412</v>
      </c>
      <c r="J75" s="42"/>
    </row>
    <row r="76" spans="1:10" ht="15" x14ac:dyDescent="0.35">
      <c r="A76" s="14"/>
      <c r="B76" s="14"/>
      <c r="C76" s="14"/>
      <c r="D76" s="14"/>
      <c r="F76" s="49"/>
      <c r="G76" s="42" t="s">
        <v>5</v>
      </c>
      <c r="H76" s="35">
        <v>0.76700000000000002</v>
      </c>
      <c r="I76" s="36">
        <f t="shared" si="18"/>
        <v>10067.353391590941</v>
      </c>
      <c r="J76" s="42">
        <f>(I76+I77)/2</f>
        <v>10163.794434353498</v>
      </c>
    </row>
    <row r="77" spans="1:10" ht="15" x14ac:dyDescent="0.35">
      <c r="A77" s="14"/>
      <c r="B77" s="14"/>
      <c r="C77" s="14"/>
      <c r="D77" s="14"/>
      <c r="F77" s="49"/>
      <c r="G77" s="42"/>
      <c r="H77" s="35">
        <v>0.77700000000000002</v>
      </c>
      <c r="I77" s="36">
        <f t="shared" si="18"/>
        <v>10260.235477116055</v>
      </c>
      <c r="J77" s="42"/>
    </row>
    <row r="78" spans="1:10" ht="15" x14ac:dyDescent="0.35">
      <c r="A78" s="14"/>
      <c r="B78" s="14"/>
      <c r="C78" s="14"/>
      <c r="D78" s="14"/>
      <c r="F78" s="49"/>
      <c r="G78" s="42" t="s">
        <v>6</v>
      </c>
      <c r="H78" s="35">
        <v>0.82099999999999995</v>
      </c>
      <c r="I78" s="36">
        <f t="shared" si="18"/>
        <v>11139.854255647278</v>
      </c>
      <c r="J78" s="42">
        <f>(I78+I79)/2</f>
        <v>12008.114371992418</v>
      </c>
    </row>
    <row r="79" spans="1:10" ht="15" x14ac:dyDescent="0.35">
      <c r="A79" s="14"/>
      <c r="B79" s="14"/>
      <c r="C79" s="14"/>
      <c r="D79" s="14"/>
      <c r="F79" s="49"/>
      <c r="G79" s="42"/>
      <c r="H79" s="35">
        <v>0.90100000000000002</v>
      </c>
      <c r="I79" s="36">
        <f t="shared" si="18"/>
        <v>12876.37448833756</v>
      </c>
      <c r="J79" s="42"/>
    </row>
    <row r="80" spans="1:10" ht="15" x14ac:dyDescent="0.35">
      <c r="A80" s="14"/>
      <c r="B80" s="14"/>
      <c r="C80" s="14"/>
      <c r="D80" s="14"/>
      <c r="F80" s="49"/>
      <c r="G80" s="42" t="s">
        <v>7</v>
      </c>
      <c r="H80" s="35">
        <v>0.84099999999999997</v>
      </c>
      <c r="I80" s="36">
        <f t="shared" si="18"/>
        <v>11556.911099093411</v>
      </c>
      <c r="J80" s="42">
        <f>(I80+I81)/2</f>
        <v>12308.630460185377</v>
      </c>
    </row>
    <row r="81" spans="1:10" ht="15" x14ac:dyDescent="0.35">
      <c r="A81" s="14"/>
      <c r="B81" s="14"/>
      <c r="C81" s="14"/>
      <c r="D81" s="14"/>
      <c r="F81" s="49"/>
      <c r="G81" s="42"/>
      <c r="H81" s="35">
        <v>0.90900000000000003</v>
      </c>
      <c r="I81" s="36">
        <f t="shared" si="18"/>
        <v>13060.349821277341</v>
      </c>
      <c r="J81" s="42"/>
    </row>
    <row r="82" spans="1:10" ht="15" x14ac:dyDescent="0.35">
      <c r="A82" s="14"/>
      <c r="B82" s="14"/>
      <c r="C82" s="14"/>
      <c r="D82" s="14"/>
      <c r="F82" s="49"/>
      <c r="G82" s="42" t="s">
        <v>8</v>
      </c>
      <c r="H82" s="35">
        <v>0.84699999999999998</v>
      </c>
      <c r="I82" s="36">
        <f t="shared" si="18"/>
        <v>11684.194555098591</v>
      </c>
      <c r="J82" s="42">
        <f>(I82+I83)/2</f>
        <v>11780.609243000357</v>
      </c>
    </row>
    <row r="83" spans="1:10" ht="15" x14ac:dyDescent="0.35">
      <c r="A83" s="14"/>
      <c r="B83" s="14"/>
      <c r="C83" s="14"/>
      <c r="D83" s="14"/>
      <c r="F83" s="49"/>
      <c r="G83" s="42"/>
      <c r="H83" s="35">
        <v>0.85599999999999998</v>
      </c>
      <c r="I83" s="36">
        <f t="shared" si="18"/>
        <v>11877.023930902124</v>
      </c>
      <c r="J83" s="42"/>
    </row>
    <row r="84" spans="1:10" ht="15" x14ac:dyDescent="0.35">
      <c r="A84" s="14"/>
      <c r="B84" s="14"/>
      <c r="C84" s="14"/>
      <c r="D84" s="14"/>
      <c r="F84" s="49"/>
      <c r="G84" s="42" t="s">
        <v>9</v>
      </c>
      <c r="H84" s="35">
        <v>0.97</v>
      </c>
      <c r="I84" s="36">
        <f t="shared" si="18"/>
        <v>14529.043681401172</v>
      </c>
      <c r="J84" s="42">
        <f>(I84+I85)/2</f>
        <v>14770.133631970395</v>
      </c>
    </row>
    <row r="85" spans="1:10" ht="15" x14ac:dyDescent="0.35">
      <c r="A85" s="14"/>
      <c r="B85" s="14"/>
      <c r="C85" s="14"/>
      <c r="D85" s="14"/>
      <c r="F85" s="49"/>
      <c r="G85" s="42"/>
      <c r="H85" s="35">
        <v>0.98899999999999999</v>
      </c>
      <c r="I85" s="36">
        <f t="shared" si="18"/>
        <v>15011.223582539616</v>
      </c>
      <c r="J85" s="42"/>
    </row>
    <row r="86" spans="1:10" ht="15" x14ac:dyDescent="0.35">
      <c r="A86" s="14"/>
      <c r="B86" s="14"/>
      <c r="C86" s="14"/>
      <c r="D86" s="14"/>
      <c r="F86" s="49"/>
      <c r="G86" s="42" t="s">
        <v>10</v>
      </c>
      <c r="H86" s="35">
        <v>0.751</v>
      </c>
      <c r="I86" s="36">
        <f t="shared" si="18"/>
        <v>9763.9900977113066</v>
      </c>
      <c r="J86" s="42">
        <f>(I86+I87)/2</f>
        <v>9896.535878558152</v>
      </c>
    </row>
    <row r="87" spans="1:10" ht="15" x14ac:dyDescent="0.35">
      <c r="A87" s="14"/>
      <c r="B87" s="14"/>
      <c r="C87" s="14"/>
      <c r="D87" s="14"/>
      <c r="F87" s="49"/>
      <c r="G87" s="42"/>
      <c r="H87" s="35">
        <v>0.76500000000000001</v>
      </c>
      <c r="I87" s="36">
        <f t="shared" si="18"/>
        <v>10029.081659404996</v>
      </c>
      <c r="J87" s="42"/>
    </row>
    <row r="88" spans="1:10" ht="15" x14ac:dyDescent="0.35">
      <c r="A88" s="14"/>
      <c r="B88" s="14"/>
      <c r="C88" s="14"/>
      <c r="D88" s="14"/>
      <c r="F88" s="49"/>
      <c r="G88" s="42" t="s">
        <v>11</v>
      </c>
      <c r="H88" s="35">
        <v>1</v>
      </c>
      <c r="I88" s="36">
        <f t="shared" si="18"/>
        <v>15295.959499975856</v>
      </c>
      <c r="J88" s="42">
        <f>(I88+I89)/2</f>
        <v>15413.989384335116</v>
      </c>
    </row>
    <row r="89" spans="1:10" ht="15" x14ac:dyDescent="0.35">
      <c r="A89" s="14"/>
      <c r="B89" s="14"/>
      <c r="C89" s="14"/>
      <c r="D89" s="14"/>
      <c r="F89" s="49"/>
      <c r="G89" s="42"/>
      <c r="H89" s="35">
        <v>1.0089999999999999</v>
      </c>
      <c r="I89" s="36">
        <f t="shared" si="18"/>
        <v>15532.019268694379</v>
      </c>
      <c r="J89" s="42"/>
    </row>
    <row r="90" spans="1:10" ht="15" x14ac:dyDescent="0.35">
      <c r="A90" s="14"/>
      <c r="B90" s="14"/>
      <c r="C90" s="14"/>
      <c r="D90" s="14"/>
      <c r="F90" s="49"/>
      <c r="G90" s="42" t="s">
        <v>12</v>
      </c>
      <c r="H90" s="35">
        <v>0.82199999999999995</v>
      </c>
      <c r="I90" s="36">
        <f t="shared" si="18"/>
        <v>11160.446170307276</v>
      </c>
      <c r="J90" s="42">
        <f>(I90+I91)/2</f>
        <v>11551.129211085956</v>
      </c>
    </row>
    <row r="91" spans="1:10" ht="15" x14ac:dyDescent="0.35">
      <c r="A91" s="14"/>
      <c r="B91" s="14"/>
      <c r="C91" s="14"/>
      <c r="D91" s="14"/>
      <c r="F91" s="49"/>
      <c r="G91" s="42"/>
      <c r="H91" s="35">
        <v>0.85899999999999999</v>
      </c>
      <c r="I91" s="36">
        <f t="shared" si="18"/>
        <v>11941.812251864636</v>
      </c>
      <c r="J91" s="42"/>
    </row>
    <row r="92" spans="1:10" ht="15" x14ac:dyDescent="0.35">
      <c r="A92" s="14"/>
      <c r="B92" s="14"/>
      <c r="C92" s="14"/>
      <c r="D92" s="14"/>
      <c r="F92" s="49"/>
      <c r="G92" s="42" t="s">
        <v>13</v>
      </c>
      <c r="H92" s="35">
        <v>0.80900000000000005</v>
      </c>
      <c r="I92" s="36">
        <f t="shared" si="18"/>
        <v>10894.863179422051</v>
      </c>
      <c r="J92" s="42">
        <f>(I92+I93)/2</f>
        <v>11385.943555162088</v>
      </c>
    </row>
    <row r="93" spans="1:10" ht="15" x14ac:dyDescent="0.35">
      <c r="A93" s="14"/>
      <c r="B93" s="14"/>
      <c r="C93" s="14"/>
      <c r="D93" s="14"/>
      <c r="F93" s="49"/>
      <c r="G93" s="42"/>
      <c r="H93" s="35">
        <v>0.85599999999999998</v>
      </c>
      <c r="I93" s="36">
        <f t="shared" si="18"/>
        <v>11877.023930902124</v>
      </c>
      <c r="J93" s="42"/>
    </row>
    <row r="94" spans="1:10" ht="15" x14ac:dyDescent="0.35">
      <c r="F94" s="49"/>
      <c r="G94" s="42" t="s">
        <v>14</v>
      </c>
      <c r="H94" s="35">
        <v>0.84699999999999998</v>
      </c>
      <c r="I94" s="36">
        <f t="shared" si="18"/>
        <v>11684.194555098591</v>
      </c>
      <c r="J94" s="42">
        <f>(I94+I95)/2</f>
        <v>12383.839250207078</v>
      </c>
    </row>
    <row r="95" spans="1:10" ht="15" x14ac:dyDescent="0.35">
      <c r="F95" s="49"/>
      <c r="G95" s="42"/>
      <c r="H95" s="35">
        <v>0.91</v>
      </c>
      <c r="I95" s="36">
        <f t="shared" si="18"/>
        <v>13083.483945315567</v>
      </c>
      <c r="J95" s="42"/>
    </row>
    <row r="96" spans="1:10" ht="15" x14ac:dyDescent="0.35">
      <c r="F96" s="49"/>
      <c r="G96" s="42" t="s">
        <v>15</v>
      </c>
      <c r="H96" s="35">
        <v>0.79400000000000004</v>
      </c>
      <c r="I96" s="36">
        <f t="shared" si="18"/>
        <v>10594.038907110711</v>
      </c>
      <c r="J96" s="42">
        <f>(I96+I97)/2</f>
        <v>10714.129585634069</v>
      </c>
    </row>
    <row r="97" spans="6:10" ht="15" x14ac:dyDescent="0.35">
      <c r="F97" s="49"/>
      <c r="G97" s="42"/>
      <c r="H97" s="35">
        <v>0.80600000000000005</v>
      </c>
      <c r="I97" s="36">
        <f t="shared" si="18"/>
        <v>10834.220264157426</v>
      </c>
      <c r="J97" s="42"/>
    </row>
    <row r="100" spans="6:10" x14ac:dyDescent="0.25">
      <c r="F100" s="50" t="s">
        <v>48</v>
      </c>
      <c r="G100" s="25" t="s">
        <v>63</v>
      </c>
      <c r="H100" s="25" t="s">
        <v>64</v>
      </c>
      <c r="I100" s="32" t="s">
        <v>60</v>
      </c>
      <c r="J100" s="26" t="s">
        <v>77</v>
      </c>
    </row>
    <row r="101" spans="6:10" ht="15" x14ac:dyDescent="0.35">
      <c r="F101" s="50"/>
      <c r="G101" s="42" t="s">
        <v>1</v>
      </c>
      <c r="H101" s="35">
        <v>0.86599999999999999</v>
      </c>
      <c r="I101" s="36">
        <f t="shared" ref="I101:I130" si="19">($B$29+$B$30*H101)/(1+$B$31*H101+$B$32*H101^2)*$B$34</f>
        <v>12093.988716627071</v>
      </c>
      <c r="J101" s="42">
        <f>(I101+I102)/2</f>
        <v>12519.562938362644</v>
      </c>
    </row>
    <row r="102" spans="6:10" ht="15" x14ac:dyDescent="0.35">
      <c r="F102" s="50"/>
      <c r="G102" s="42"/>
      <c r="H102" s="35">
        <v>0.90400000000000003</v>
      </c>
      <c r="I102" s="36">
        <f t="shared" si="19"/>
        <v>12945.137160098218</v>
      </c>
      <c r="J102" s="42"/>
    </row>
    <row r="103" spans="6:10" ht="15" x14ac:dyDescent="0.35">
      <c r="F103" s="50"/>
      <c r="G103" s="42" t="s">
        <v>2</v>
      </c>
      <c r="H103" s="35">
        <v>0.95699999999999996</v>
      </c>
      <c r="I103" s="36">
        <f t="shared" si="19"/>
        <v>14206.036083987661</v>
      </c>
      <c r="J103" s="42">
        <f>(I103+I104)/2</f>
        <v>14392.63378306809</v>
      </c>
    </row>
    <row r="104" spans="6:10" ht="15" x14ac:dyDescent="0.35">
      <c r="F104" s="50"/>
      <c r="G104" s="42"/>
      <c r="H104" s="35">
        <v>0.97199999999999998</v>
      </c>
      <c r="I104" s="36">
        <f t="shared" si="19"/>
        <v>14579.231482148518</v>
      </c>
      <c r="J104" s="42"/>
    </row>
    <row r="105" spans="6:10" ht="15" x14ac:dyDescent="0.35">
      <c r="F105" s="50"/>
      <c r="G105" s="42" t="s">
        <v>3</v>
      </c>
      <c r="H105" s="35">
        <v>0.83399999999999996</v>
      </c>
      <c r="I105" s="36">
        <f t="shared" si="19"/>
        <v>11409.684789103087</v>
      </c>
      <c r="J105" s="42">
        <f>(I105+I106)/2</f>
        <v>11515.055673444651</v>
      </c>
    </row>
    <row r="106" spans="6:10" ht="15" x14ac:dyDescent="0.35">
      <c r="F106" s="50"/>
      <c r="G106" s="42"/>
      <c r="H106" s="35">
        <v>0.84399999999999997</v>
      </c>
      <c r="I106" s="36">
        <f t="shared" si="19"/>
        <v>11620.426557786213</v>
      </c>
      <c r="J106" s="42"/>
    </row>
    <row r="107" spans="6:10" ht="15" x14ac:dyDescent="0.35">
      <c r="F107" s="50"/>
      <c r="G107" s="42" t="s">
        <v>4</v>
      </c>
      <c r="H107" s="35">
        <v>0.71799999999999997</v>
      </c>
      <c r="I107" s="36">
        <f t="shared" si="19"/>
        <v>9158.167038165695</v>
      </c>
      <c r="J107" s="42">
        <f>(I107+I108)/2</f>
        <v>9285.0669156967451</v>
      </c>
    </row>
    <row r="108" spans="6:10" ht="15" x14ac:dyDescent="0.35">
      <c r="F108" s="50"/>
      <c r="G108" s="42"/>
      <c r="H108" s="35">
        <v>0.73199999999999998</v>
      </c>
      <c r="I108" s="36">
        <f t="shared" si="19"/>
        <v>9411.9667932277935</v>
      </c>
      <c r="J108" s="42"/>
    </row>
    <row r="109" spans="6:10" ht="15" x14ac:dyDescent="0.35">
      <c r="F109" s="50"/>
      <c r="G109" s="42" t="s">
        <v>5</v>
      </c>
      <c r="H109" s="35">
        <v>0.85499999999999998</v>
      </c>
      <c r="I109" s="36">
        <f t="shared" si="19"/>
        <v>11855.484899671619</v>
      </c>
      <c r="J109" s="42">
        <f>(I109+I110)/2</f>
        <v>11952.925364533246</v>
      </c>
    </row>
    <row r="110" spans="6:10" ht="15" x14ac:dyDescent="0.35">
      <c r="F110" s="50"/>
      <c r="G110" s="42"/>
      <c r="H110" s="35">
        <v>0.86399999999999999</v>
      </c>
      <c r="I110" s="36">
        <f t="shared" si="19"/>
        <v>12050.365829394874</v>
      </c>
      <c r="J110" s="42"/>
    </row>
    <row r="111" spans="6:10" ht="15" x14ac:dyDescent="0.35">
      <c r="F111" s="50"/>
      <c r="G111" s="42" t="s">
        <v>6</v>
      </c>
      <c r="H111" s="35">
        <v>0.71399999999999997</v>
      </c>
      <c r="I111" s="36">
        <f t="shared" si="19"/>
        <v>9086.5088360545615</v>
      </c>
      <c r="J111" s="42">
        <f>(I111+I112)/2</f>
        <v>9790.7954222918343</v>
      </c>
    </row>
    <row r="112" spans="6:10" ht="15" x14ac:dyDescent="0.35">
      <c r="F112" s="50"/>
      <c r="G112" s="42"/>
      <c r="H112" s="35">
        <v>0.78900000000000003</v>
      </c>
      <c r="I112" s="36">
        <f t="shared" si="19"/>
        <v>10495.082008529109</v>
      </c>
      <c r="J112" s="42"/>
    </row>
    <row r="113" spans="6:10" ht="15" x14ac:dyDescent="0.35">
      <c r="F113" s="50"/>
      <c r="G113" s="42" t="s">
        <v>7</v>
      </c>
      <c r="H113" s="35">
        <v>0.70099999999999996</v>
      </c>
      <c r="I113" s="36">
        <f t="shared" si="19"/>
        <v>8856.2104396118084</v>
      </c>
      <c r="J113" s="42">
        <f>(I113+I114)/2</f>
        <v>9282.0148193706154</v>
      </c>
    </row>
    <row r="114" spans="6:10" ht="15" x14ac:dyDescent="0.35">
      <c r="F114" s="50"/>
      <c r="G114" s="42"/>
      <c r="H114" s="35">
        <v>0.748</v>
      </c>
      <c r="I114" s="36">
        <f t="shared" si="19"/>
        <v>9707.8191991294207</v>
      </c>
      <c r="J114" s="42"/>
    </row>
    <row r="115" spans="6:10" ht="15" x14ac:dyDescent="0.35">
      <c r="F115" s="50"/>
      <c r="G115" s="42" t="s">
        <v>8</v>
      </c>
      <c r="H115" s="35">
        <v>0.72699999999999998</v>
      </c>
      <c r="I115" s="36">
        <f t="shared" si="19"/>
        <v>9320.7858533570125</v>
      </c>
      <c r="J115" s="42">
        <f>(I115+I116)/2</f>
        <v>9449.2005051654596</v>
      </c>
    </row>
    <row r="116" spans="6:10" ht="15" x14ac:dyDescent="0.35">
      <c r="F116" s="50"/>
      <c r="G116" s="42"/>
      <c r="H116" s="35">
        <v>0.74099999999999999</v>
      </c>
      <c r="I116" s="36">
        <f t="shared" si="19"/>
        <v>9577.615156973905</v>
      </c>
      <c r="J116" s="42"/>
    </row>
    <row r="117" spans="6:10" ht="15" x14ac:dyDescent="0.35">
      <c r="F117" s="50"/>
      <c r="G117" s="42" t="s">
        <v>9</v>
      </c>
      <c r="H117" s="35">
        <v>0.85599999999999998</v>
      </c>
      <c r="I117" s="36">
        <f t="shared" si="19"/>
        <v>11877.023930902124</v>
      </c>
      <c r="J117" s="42">
        <f>(I117+I118)/2</f>
        <v>11931.085733328298</v>
      </c>
    </row>
    <row r="118" spans="6:10" ht="15" x14ac:dyDescent="0.35">
      <c r="F118" s="50"/>
      <c r="G118" s="42"/>
      <c r="H118" s="35">
        <v>0.86099999999999999</v>
      </c>
      <c r="I118" s="36">
        <f t="shared" si="19"/>
        <v>11985.147535754471</v>
      </c>
      <c r="J118" s="42"/>
    </row>
    <row r="119" spans="6:10" ht="15" x14ac:dyDescent="0.35">
      <c r="F119" s="50"/>
      <c r="G119" s="42" t="s">
        <v>10</v>
      </c>
      <c r="H119" s="35">
        <v>0.79800000000000004</v>
      </c>
      <c r="I119" s="36">
        <f t="shared" si="19"/>
        <v>10673.676510829087</v>
      </c>
      <c r="J119" s="42">
        <f>(I119+I120)/2</f>
        <v>11136.451619578142</v>
      </c>
    </row>
    <row r="120" spans="6:10" ht="15" x14ac:dyDescent="0.35">
      <c r="F120" s="50"/>
      <c r="G120" s="42"/>
      <c r="H120" s="35">
        <v>0.84299999999999997</v>
      </c>
      <c r="I120" s="36">
        <f t="shared" si="19"/>
        <v>11599.226728327196</v>
      </c>
      <c r="J120" s="42"/>
    </row>
    <row r="121" spans="6:10" ht="15" x14ac:dyDescent="0.35">
      <c r="F121" s="50"/>
      <c r="G121" s="42" t="s">
        <v>11</v>
      </c>
      <c r="H121" s="35">
        <v>0.49199999999999999</v>
      </c>
      <c r="I121" s="36">
        <f t="shared" si="19"/>
        <v>5645.5456270660998</v>
      </c>
      <c r="J121" s="42">
        <f>(I121+I122)/2</f>
        <v>6026.4314109458846</v>
      </c>
    </row>
    <row r="122" spans="6:10" ht="15" x14ac:dyDescent="0.35">
      <c r="F122" s="50"/>
      <c r="G122" s="42"/>
      <c r="H122" s="35">
        <v>0.54700000000000004</v>
      </c>
      <c r="I122" s="36">
        <f t="shared" si="19"/>
        <v>6407.3171948256686</v>
      </c>
      <c r="J122" s="42"/>
    </row>
    <row r="123" spans="6:10" ht="15" x14ac:dyDescent="0.35">
      <c r="F123" s="50"/>
      <c r="G123" s="42" t="s">
        <v>12</v>
      </c>
      <c r="H123" s="35">
        <v>0.52200000000000002</v>
      </c>
      <c r="I123" s="36">
        <f t="shared" si="19"/>
        <v>6054.2864250917301</v>
      </c>
      <c r="J123" s="42">
        <f>(I123+I124)/2</f>
        <v>6103.1323052004591</v>
      </c>
    </row>
    <row r="124" spans="6:10" ht="15" x14ac:dyDescent="0.35">
      <c r="F124" s="50"/>
      <c r="G124" s="42"/>
      <c r="H124" s="35">
        <v>0.52900000000000003</v>
      </c>
      <c r="I124" s="36">
        <f t="shared" si="19"/>
        <v>6151.978185309189</v>
      </c>
      <c r="J124" s="42"/>
    </row>
    <row r="125" spans="6:10" ht="15" x14ac:dyDescent="0.35">
      <c r="F125" s="50"/>
      <c r="G125" s="42" t="s">
        <v>13</v>
      </c>
      <c r="H125" s="35">
        <v>0.749</v>
      </c>
      <c r="I125" s="36">
        <f t="shared" si="19"/>
        <v>9726.5181317601673</v>
      </c>
      <c r="J125" s="42">
        <f>(I125+I126)/2</f>
        <v>9858.7144902794753</v>
      </c>
    </row>
    <row r="126" spans="6:10" ht="15" x14ac:dyDescent="0.35">
      <c r="F126" s="50"/>
      <c r="G126" s="42"/>
      <c r="H126" s="35">
        <v>0.76300000000000001</v>
      </c>
      <c r="I126" s="36">
        <f t="shared" si="19"/>
        <v>9990.9108487987851</v>
      </c>
      <c r="J126" s="42"/>
    </row>
    <row r="127" spans="6:10" ht="15" x14ac:dyDescent="0.35">
      <c r="F127" s="50"/>
      <c r="G127" s="42" t="s">
        <v>14</v>
      </c>
      <c r="H127" s="35">
        <v>0.54400000000000004</v>
      </c>
      <c r="I127" s="36">
        <f t="shared" si="19"/>
        <v>6364.3433513734753</v>
      </c>
      <c r="J127" s="42">
        <f>(I127+I128)/2</f>
        <v>6472.6241869738842</v>
      </c>
    </row>
    <row r="128" spans="6:10" ht="15" x14ac:dyDescent="0.35">
      <c r="F128" s="50"/>
      <c r="G128" s="42"/>
      <c r="H128" s="35">
        <v>0.55900000000000005</v>
      </c>
      <c r="I128" s="36">
        <f t="shared" si="19"/>
        <v>6580.9050225742922</v>
      </c>
      <c r="J128" s="42"/>
    </row>
    <row r="129" spans="6:10" ht="15" x14ac:dyDescent="0.35">
      <c r="F129" s="50"/>
      <c r="G129" s="42" t="s">
        <v>15</v>
      </c>
      <c r="H129" s="35">
        <v>0.748</v>
      </c>
      <c r="I129" s="36">
        <f t="shared" si="19"/>
        <v>9707.8191991294207</v>
      </c>
      <c r="J129" s="42">
        <f>(I129+I130)/2</f>
        <v>9801.8713817535972</v>
      </c>
    </row>
    <row r="130" spans="6:10" ht="15" x14ac:dyDescent="0.35">
      <c r="F130" s="50"/>
      <c r="G130" s="42"/>
      <c r="H130" s="35">
        <v>0.75800000000000001</v>
      </c>
      <c r="I130" s="36">
        <f t="shared" si="19"/>
        <v>9895.9235643777738</v>
      </c>
      <c r="J130" s="42"/>
    </row>
    <row r="131" spans="6:10" ht="15" x14ac:dyDescent="0.35">
      <c r="F131" s="10"/>
      <c r="G131" s="32"/>
      <c r="H131" s="35"/>
      <c r="I131" s="36"/>
      <c r="J131" s="32"/>
    </row>
    <row r="133" spans="6:10" x14ac:dyDescent="0.25">
      <c r="F133" s="50" t="s">
        <v>49</v>
      </c>
      <c r="G133" s="25" t="s">
        <v>63</v>
      </c>
      <c r="H133" s="25" t="s">
        <v>64</v>
      </c>
      <c r="I133" s="32" t="s">
        <v>60</v>
      </c>
      <c r="J133" s="26" t="s">
        <v>77</v>
      </c>
    </row>
    <row r="134" spans="6:10" ht="15" x14ac:dyDescent="0.35">
      <c r="F134" s="50"/>
      <c r="G134" s="42" t="s">
        <v>1</v>
      </c>
      <c r="H134" s="35">
        <v>0.71099999999999997</v>
      </c>
      <c r="I134" s="36">
        <f t="shared" ref="I134:I163" si="20">($B$29+$B$30*H134)/(1+$B$31*H134+$B$32*H134^2)*$B$34</f>
        <v>9033.012483621962</v>
      </c>
      <c r="J134" s="42">
        <f>(I134+I135)/2</f>
        <v>9176.8991684894863</v>
      </c>
    </row>
    <row r="135" spans="6:10" ht="15" x14ac:dyDescent="0.35">
      <c r="F135" s="50"/>
      <c r="G135" s="42"/>
      <c r="H135" s="35">
        <v>0.72699999999999998</v>
      </c>
      <c r="I135" s="36">
        <f t="shared" si="20"/>
        <v>9320.7858533570125</v>
      </c>
      <c r="J135" s="42"/>
    </row>
    <row r="136" spans="6:10" ht="15" x14ac:dyDescent="0.35">
      <c r="F136" s="50"/>
      <c r="G136" s="42" t="s">
        <v>2</v>
      </c>
      <c r="H136" s="35">
        <v>0.71699999999999997</v>
      </c>
      <c r="I136" s="36">
        <f t="shared" si="20"/>
        <v>9140.2170628487565</v>
      </c>
      <c r="J136" s="42">
        <f>(I136+I137)/2</f>
        <v>9377.4553821152913</v>
      </c>
    </row>
    <row r="137" spans="6:10" ht="15" x14ac:dyDescent="0.35">
      <c r="F137" s="50"/>
      <c r="G137" s="42"/>
      <c r="H137" s="35">
        <v>0.74299999999999999</v>
      </c>
      <c r="I137" s="36">
        <f t="shared" si="20"/>
        <v>9614.6937013818242</v>
      </c>
      <c r="J137" s="42"/>
    </row>
    <row r="138" spans="6:10" ht="15" x14ac:dyDescent="0.35">
      <c r="F138" s="50"/>
      <c r="G138" s="42" t="s">
        <v>3</v>
      </c>
      <c r="H138" s="35">
        <v>0.76900000000000002</v>
      </c>
      <c r="I138" s="36">
        <f t="shared" si="20"/>
        <v>10105.726319003299</v>
      </c>
      <c r="J138" s="42">
        <f>(I138+I139)/2</f>
        <v>10916.28683595148</v>
      </c>
    </row>
    <row r="139" spans="6:10" ht="15" x14ac:dyDescent="0.35">
      <c r="F139" s="50"/>
      <c r="G139" s="42"/>
      <c r="H139" s="35">
        <v>0.84899999999999998</v>
      </c>
      <c r="I139" s="36">
        <f t="shared" si="20"/>
        <v>11726.84735289966</v>
      </c>
      <c r="J139" s="42"/>
    </row>
    <row r="140" spans="6:10" ht="15" x14ac:dyDescent="0.35">
      <c r="F140" s="50"/>
      <c r="G140" s="42" t="s">
        <v>4</v>
      </c>
      <c r="H140" s="35">
        <v>0.73399999999999999</v>
      </c>
      <c r="I140" s="36">
        <f t="shared" si="20"/>
        <v>9448.6078181391804</v>
      </c>
      <c r="J140" s="42">
        <f>(I140+I141)/2</f>
        <v>10121.266431404547</v>
      </c>
    </row>
    <row r="141" spans="6:10" ht="15" x14ac:dyDescent="0.35">
      <c r="F141" s="50"/>
      <c r="G141" s="42"/>
      <c r="H141" s="35">
        <v>0.80400000000000005</v>
      </c>
      <c r="I141" s="36">
        <f t="shared" si="20"/>
        <v>10793.925044669913</v>
      </c>
      <c r="J141" s="42"/>
    </row>
    <row r="142" spans="6:10" ht="15" x14ac:dyDescent="0.35">
      <c r="F142" s="50"/>
      <c r="G142" s="42" t="s">
        <v>5</v>
      </c>
      <c r="H142" s="35">
        <v>0.83499999999999996</v>
      </c>
      <c r="I142" s="36">
        <f t="shared" si="20"/>
        <v>11430.633760549999</v>
      </c>
      <c r="J142" s="42">
        <f>(I142+I143)/2</f>
        <v>12028.600308773845</v>
      </c>
    </row>
    <row r="143" spans="6:10" ht="15" x14ac:dyDescent="0.35">
      <c r="F143" s="50"/>
      <c r="G143" s="42"/>
      <c r="H143" s="35">
        <v>0.89</v>
      </c>
      <c r="I143" s="36">
        <f t="shared" si="20"/>
        <v>12626.56685699769</v>
      </c>
      <c r="J143" s="42"/>
    </row>
    <row r="144" spans="6:10" ht="15" x14ac:dyDescent="0.35">
      <c r="F144" s="50"/>
      <c r="G144" s="42" t="s">
        <v>6</v>
      </c>
      <c r="H144" s="35">
        <v>0.78100000000000003</v>
      </c>
      <c r="I144" s="36">
        <f t="shared" si="20"/>
        <v>10338.104391225992</v>
      </c>
      <c r="J144" s="42">
        <f>(I144+I145)/2</f>
        <v>10687.703239993227</v>
      </c>
    </row>
    <row r="145" spans="6:10" ht="15" x14ac:dyDescent="0.35">
      <c r="F145" s="50"/>
      <c r="G145" s="42"/>
      <c r="H145" s="35">
        <v>0.81599999999999995</v>
      </c>
      <c r="I145" s="36">
        <f t="shared" si="20"/>
        <v>11037.302088760462</v>
      </c>
      <c r="J145" s="42"/>
    </row>
    <row r="146" spans="6:10" ht="15" x14ac:dyDescent="0.35">
      <c r="F146" s="50"/>
      <c r="G146" s="42" t="s">
        <v>7</v>
      </c>
      <c r="H146" s="35">
        <v>0.8</v>
      </c>
      <c r="I146" s="36">
        <f t="shared" si="20"/>
        <v>10713.653453676487</v>
      </c>
      <c r="J146" s="42">
        <f>(I146+I147)/2</f>
        <v>10794.137800997509</v>
      </c>
    </row>
    <row r="147" spans="6:10" ht="15" x14ac:dyDescent="0.35">
      <c r="F147" s="50"/>
      <c r="G147" s="42"/>
      <c r="H147" s="35">
        <v>0.80800000000000005</v>
      </c>
      <c r="I147" s="36">
        <f t="shared" si="20"/>
        <v>10874.622148318529</v>
      </c>
      <c r="J147" s="42"/>
    </row>
    <row r="148" spans="6:10" ht="15" x14ac:dyDescent="0.35">
      <c r="F148" s="50"/>
      <c r="G148" s="42" t="s">
        <v>8</v>
      </c>
      <c r="H148" s="35">
        <v>0.70499999999999996</v>
      </c>
      <c r="I148" s="36">
        <f t="shared" si="20"/>
        <v>8926.6519478307619</v>
      </c>
      <c r="J148" s="42">
        <f>(I148+I149)/2</f>
        <v>9373.5178748294766</v>
      </c>
    </row>
    <row r="149" spans="6:10" ht="15" x14ac:dyDescent="0.35">
      <c r="F149" s="50"/>
      <c r="G149" s="42"/>
      <c r="H149" s="35">
        <v>0.754</v>
      </c>
      <c r="I149" s="36">
        <f t="shared" si="20"/>
        <v>9820.3838018281913</v>
      </c>
      <c r="J149" s="42"/>
    </row>
    <row r="150" spans="6:10" ht="15" x14ac:dyDescent="0.35">
      <c r="F150" s="50"/>
      <c r="G150" s="42" t="s">
        <v>9</v>
      </c>
      <c r="H150" s="35">
        <v>0.76600000000000001</v>
      </c>
      <c r="I150" s="36">
        <f t="shared" si="20"/>
        <v>10048.204893213147</v>
      </c>
      <c r="J150" s="42">
        <f>(I150+I151)/2</f>
        <v>10163.934523535612</v>
      </c>
    </row>
    <row r="151" spans="6:10" ht="15" x14ac:dyDescent="0.35">
      <c r="F151" s="50"/>
      <c r="G151" s="42"/>
      <c r="H151" s="35">
        <v>0.77800000000000002</v>
      </c>
      <c r="I151" s="36">
        <f t="shared" si="20"/>
        <v>10279.664153858075</v>
      </c>
      <c r="J151" s="42"/>
    </row>
    <row r="152" spans="6:10" ht="15" x14ac:dyDescent="0.35">
      <c r="F152" s="50"/>
      <c r="G152" s="42" t="s">
        <v>10</v>
      </c>
      <c r="H152" s="35">
        <v>0.72099999999999997</v>
      </c>
      <c r="I152" s="36">
        <f t="shared" si="20"/>
        <v>9212.159114273476</v>
      </c>
      <c r="J152" s="42">
        <f>(I152+I153)/2</f>
        <v>9450.652018172852</v>
      </c>
    </row>
    <row r="153" spans="6:10" ht="15" x14ac:dyDescent="0.35">
      <c r="F153" s="50"/>
      <c r="G153" s="42"/>
      <c r="H153" s="35">
        <v>0.747</v>
      </c>
      <c r="I153" s="36">
        <f t="shared" si="20"/>
        <v>9689.1449220722297</v>
      </c>
      <c r="J153" s="42"/>
    </row>
    <row r="154" spans="6:10" ht="15" x14ac:dyDescent="0.35">
      <c r="F154" s="50"/>
      <c r="G154" s="42" t="s">
        <v>11</v>
      </c>
      <c r="H154" s="35">
        <v>0.73799999999999999</v>
      </c>
      <c r="I154" s="36">
        <f t="shared" si="20"/>
        <v>9522.1804252261882</v>
      </c>
      <c r="J154" s="42">
        <f>(I154+I155)/2</f>
        <v>9852.4786413214406</v>
      </c>
    </row>
    <row r="155" spans="6:10" ht="15" x14ac:dyDescent="0.35">
      <c r="F155" s="50"/>
      <c r="G155" s="42"/>
      <c r="H155" s="35">
        <v>0.77300000000000002</v>
      </c>
      <c r="I155" s="36">
        <f t="shared" si="20"/>
        <v>10182.776857416693</v>
      </c>
      <c r="J155" s="42"/>
    </row>
    <row r="156" spans="6:10" ht="15" x14ac:dyDescent="0.35">
      <c r="F156" s="50"/>
      <c r="G156" s="42" t="s">
        <v>12</v>
      </c>
      <c r="H156" s="35">
        <v>0.68100000000000005</v>
      </c>
      <c r="I156" s="36">
        <f t="shared" si="20"/>
        <v>8509.5135133419408</v>
      </c>
      <c r="J156" s="42">
        <f>(I156+I157)/2</f>
        <v>8988.2390571095457</v>
      </c>
    </row>
    <row r="157" spans="6:10" ht="15" x14ac:dyDescent="0.35">
      <c r="F157" s="50"/>
      <c r="G157" s="42"/>
      <c r="H157" s="35">
        <v>0.73499999999999999</v>
      </c>
      <c r="I157" s="36">
        <f t="shared" si="20"/>
        <v>9466.9646008771488</v>
      </c>
      <c r="J157" s="42"/>
    </row>
    <row r="158" spans="6:10" ht="15" x14ac:dyDescent="0.35">
      <c r="F158" s="50"/>
      <c r="G158" s="42" t="s">
        <v>13</v>
      </c>
      <c r="H158" s="35">
        <v>0.72799999999999998</v>
      </c>
      <c r="I158" s="36">
        <f t="shared" si="20"/>
        <v>9338.973986845891</v>
      </c>
      <c r="J158" s="42">
        <f>(I158+I159)/2</f>
        <v>9607.9876033967394</v>
      </c>
    </row>
    <row r="159" spans="6:10" ht="15" x14ac:dyDescent="0.35">
      <c r="F159" s="50"/>
      <c r="G159" s="42"/>
      <c r="H159" s="35">
        <v>0.75700000000000001</v>
      </c>
      <c r="I159" s="36">
        <f t="shared" si="20"/>
        <v>9877.0012199475877</v>
      </c>
      <c r="J159" s="42"/>
    </row>
    <row r="160" spans="6:10" ht="15" x14ac:dyDescent="0.35">
      <c r="F160" s="50"/>
      <c r="G160" s="42" t="s">
        <v>14</v>
      </c>
      <c r="H160" s="35">
        <v>0.80400000000000005</v>
      </c>
      <c r="I160" s="36">
        <f t="shared" si="20"/>
        <v>10793.925044669913</v>
      </c>
      <c r="J160" s="42">
        <f>(I160+I161)/2</f>
        <v>10915.613566715187</v>
      </c>
    </row>
    <row r="161" spans="6:10" ht="15" x14ac:dyDescent="0.35">
      <c r="F161" s="50"/>
      <c r="G161" s="42"/>
      <c r="H161" s="35">
        <v>0.81599999999999995</v>
      </c>
      <c r="I161" s="36">
        <f t="shared" si="20"/>
        <v>11037.302088760462</v>
      </c>
      <c r="J161" s="42"/>
    </row>
    <row r="162" spans="6:10" ht="15" x14ac:dyDescent="0.35">
      <c r="F162" s="50"/>
      <c r="G162" s="42" t="s">
        <v>15</v>
      </c>
      <c r="H162" s="35">
        <v>0.76500000000000001</v>
      </c>
      <c r="I162" s="36">
        <f t="shared" si="20"/>
        <v>10029.081659404996</v>
      </c>
      <c r="J162" s="42">
        <f>(I162+I163)/2</f>
        <v>10125.268339220103</v>
      </c>
    </row>
    <row r="163" spans="6:10" ht="15" x14ac:dyDescent="0.35">
      <c r="F163" s="50"/>
      <c r="G163" s="42"/>
      <c r="H163" s="35">
        <v>0.77500000000000002</v>
      </c>
      <c r="I163" s="36">
        <f t="shared" si="20"/>
        <v>10221.455019035211</v>
      </c>
      <c r="J163" s="42"/>
    </row>
  </sheetData>
  <mergeCells count="155">
    <mergeCell ref="G146:G147"/>
    <mergeCell ref="J146:J147"/>
    <mergeCell ref="G160:G161"/>
    <mergeCell ref="J160:J161"/>
    <mergeCell ref="G162:G163"/>
    <mergeCell ref="J162:J163"/>
    <mergeCell ref="G154:G155"/>
    <mergeCell ref="J154:J155"/>
    <mergeCell ref="G156:G157"/>
    <mergeCell ref="J156:J157"/>
    <mergeCell ref="G158:G159"/>
    <mergeCell ref="J158:J159"/>
    <mergeCell ref="J119:J120"/>
    <mergeCell ref="G121:G122"/>
    <mergeCell ref="J121:J122"/>
    <mergeCell ref="G123:G124"/>
    <mergeCell ref="J123:J124"/>
    <mergeCell ref="F133:F163"/>
    <mergeCell ref="G134:G135"/>
    <mergeCell ref="J134:J135"/>
    <mergeCell ref="G136:G137"/>
    <mergeCell ref="J136:J137"/>
    <mergeCell ref="G138:G139"/>
    <mergeCell ref="J138:J139"/>
    <mergeCell ref="G140:G141"/>
    <mergeCell ref="J140:J141"/>
    <mergeCell ref="G142:G143"/>
    <mergeCell ref="G148:G149"/>
    <mergeCell ref="J148:J149"/>
    <mergeCell ref="G150:G151"/>
    <mergeCell ref="J150:J151"/>
    <mergeCell ref="G152:G153"/>
    <mergeCell ref="J152:J153"/>
    <mergeCell ref="J142:J143"/>
    <mergeCell ref="G144:G145"/>
    <mergeCell ref="J144:J145"/>
    <mergeCell ref="F100:F130"/>
    <mergeCell ref="G101:G102"/>
    <mergeCell ref="J101:J102"/>
    <mergeCell ref="G103:G104"/>
    <mergeCell ref="J103:J104"/>
    <mergeCell ref="G105:G106"/>
    <mergeCell ref="J105:J106"/>
    <mergeCell ref="G107:G108"/>
    <mergeCell ref="G113:G114"/>
    <mergeCell ref="J113:J114"/>
    <mergeCell ref="G115:G116"/>
    <mergeCell ref="J115:J116"/>
    <mergeCell ref="G117:G118"/>
    <mergeCell ref="J117:J118"/>
    <mergeCell ref="J107:J108"/>
    <mergeCell ref="G109:G110"/>
    <mergeCell ref="J109:J110"/>
    <mergeCell ref="G125:G126"/>
    <mergeCell ref="J125:J126"/>
    <mergeCell ref="G127:G128"/>
    <mergeCell ref="J127:J128"/>
    <mergeCell ref="G129:G130"/>
    <mergeCell ref="J129:J130"/>
    <mergeCell ref="G119:G120"/>
    <mergeCell ref="J84:J85"/>
    <mergeCell ref="G86:G87"/>
    <mergeCell ref="J86:J87"/>
    <mergeCell ref="G88:G89"/>
    <mergeCell ref="J88:J89"/>
    <mergeCell ref="G111:G112"/>
    <mergeCell ref="J111:J112"/>
    <mergeCell ref="G96:G97"/>
    <mergeCell ref="J96:J97"/>
    <mergeCell ref="G74:G75"/>
    <mergeCell ref="J74:J75"/>
    <mergeCell ref="G76:G77"/>
    <mergeCell ref="J76:J77"/>
    <mergeCell ref="G78:G79"/>
    <mergeCell ref="J78:J79"/>
    <mergeCell ref="F67:F97"/>
    <mergeCell ref="G68:G69"/>
    <mergeCell ref="J68:J69"/>
    <mergeCell ref="G70:G71"/>
    <mergeCell ref="J70:J71"/>
    <mergeCell ref="G72:G73"/>
    <mergeCell ref="J72:J73"/>
    <mergeCell ref="G80:G81"/>
    <mergeCell ref="J80:J81"/>
    <mergeCell ref="G82:G83"/>
    <mergeCell ref="G90:G91"/>
    <mergeCell ref="J90:J91"/>
    <mergeCell ref="G92:G93"/>
    <mergeCell ref="J92:J93"/>
    <mergeCell ref="G94:G95"/>
    <mergeCell ref="J94:J95"/>
    <mergeCell ref="J82:J83"/>
    <mergeCell ref="G84:G85"/>
    <mergeCell ref="G43:G44"/>
    <mergeCell ref="J43:J44"/>
    <mergeCell ref="G59:G60"/>
    <mergeCell ref="J59:J60"/>
    <mergeCell ref="G61:G62"/>
    <mergeCell ref="J61:J62"/>
    <mergeCell ref="G63:G64"/>
    <mergeCell ref="J63:J64"/>
    <mergeCell ref="G53:G54"/>
    <mergeCell ref="J53:J54"/>
    <mergeCell ref="G55:G56"/>
    <mergeCell ref="J55:J56"/>
    <mergeCell ref="G57:G58"/>
    <mergeCell ref="J57:J58"/>
    <mergeCell ref="J18:J19"/>
    <mergeCell ref="G20:G21"/>
    <mergeCell ref="J20:J21"/>
    <mergeCell ref="G28:G29"/>
    <mergeCell ref="J28:J29"/>
    <mergeCell ref="G30:G31"/>
    <mergeCell ref="J30:J31"/>
    <mergeCell ref="F34:F64"/>
    <mergeCell ref="G35:G36"/>
    <mergeCell ref="J35:J36"/>
    <mergeCell ref="G37:G38"/>
    <mergeCell ref="J37:J38"/>
    <mergeCell ref="G45:G46"/>
    <mergeCell ref="J45:J46"/>
    <mergeCell ref="G47:G48"/>
    <mergeCell ref="J47:J48"/>
    <mergeCell ref="G49:G50"/>
    <mergeCell ref="J49:J50"/>
    <mergeCell ref="G51:G52"/>
    <mergeCell ref="J51:J52"/>
    <mergeCell ref="G39:G40"/>
    <mergeCell ref="J39:J40"/>
    <mergeCell ref="G41:G42"/>
    <mergeCell ref="J41:J42"/>
    <mergeCell ref="G10:G11"/>
    <mergeCell ref="J10:J11"/>
    <mergeCell ref="G12:G13"/>
    <mergeCell ref="J12:J13"/>
    <mergeCell ref="G14:G15"/>
    <mergeCell ref="J14:J15"/>
    <mergeCell ref="F1:F31"/>
    <mergeCell ref="G2:G3"/>
    <mergeCell ref="J2:J3"/>
    <mergeCell ref="G4:G5"/>
    <mergeCell ref="J4:J5"/>
    <mergeCell ref="G6:G7"/>
    <mergeCell ref="J6:J7"/>
    <mergeCell ref="G8:G9"/>
    <mergeCell ref="J8:J9"/>
    <mergeCell ref="G22:G23"/>
    <mergeCell ref="J22:J23"/>
    <mergeCell ref="G24:G25"/>
    <mergeCell ref="J24:J25"/>
    <mergeCell ref="G26:G27"/>
    <mergeCell ref="J26:J27"/>
    <mergeCell ref="G16:G17"/>
    <mergeCell ref="J16:J17"/>
    <mergeCell ref="G18:G19"/>
  </mergeCells>
  <phoneticPr fontId="1" type="noConversion"/>
  <pageMargins left="0.7" right="0.7" top="0.75" bottom="0.75" header="0.3" footer="0.3"/>
  <pageSetup paperSize="9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8584BA-E170-47BC-9057-A16A6D9A1FC9}">
  <dimension ref="A1:J163"/>
  <sheetViews>
    <sheetView zoomScaleNormal="100" workbookViewId="0">
      <selection activeCell="F1" sqref="F1:F31"/>
    </sheetView>
  </sheetViews>
  <sheetFormatPr defaultRowHeight="13.8" x14ac:dyDescent="0.25"/>
  <cols>
    <col min="1" max="1" width="37" style="14" bestFit="1" customWidth="1"/>
    <col min="2" max="2" width="14.44140625" style="14" bestFit="1" customWidth="1"/>
    <col min="3" max="3" width="10" style="14" bestFit="1" customWidth="1"/>
    <col min="4" max="4" width="11.88671875" style="14" customWidth="1"/>
    <col min="5" max="5" width="9.33203125" style="14" customWidth="1"/>
    <col min="6" max="6" width="8.88671875" style="20"/>
    <col min="7" max="7" width="17.5546875" style="29" bestFit="1" customWidth="1"/>
    <col min="8" max="8" width="20.44140625" style="29" bestFit="1" customWidth="1"/>
    <col min="9" max="9" width="22.88671875" style="29" bestFit="1" customWidth="1"/>
    <col min="10" max="10" width="17.5546875" style="29" bestFit="1" customWidth="1"/>
    <col min="11" max="16384" width="8.88671875" style="20"/>
  </cols>
  <sheetData>
    <row r="1" spans="1:10" x14ac:dyDescent="0.25">
      <c r="A1" s="39" t="s">
        <v>61</v>
      </c>
      <c r="B1" s="1" t="s">
        <v>57</v>
      </c>
      <c r="C1" s="1" t="s">
        <v>58</v>
      </c>
      <c r="D1" s="5"/>
      <c r="F1" s="47" t="s">
        <v>0</v>
      </c>
      <c r="G1" s="25" t="s">
        <v>63</v>
      </c>
      <c r="H1" s="25" t="s">
        <v>64</v>
      </c>
      <c r="I1" s="25" t="s">
        <v>65</v>
      </c>
      <c r="J1" s="26" t="s">
        <v>77</v>
      </c>
    </row>
    <row r="2" spans="1:10" ht="15.6" x14ac:dyDescent="0.25">
      <c r="A2" s="16">
        <v>2000</v>
      </c>
      <c r="B2" s="17">
        <v>2.4510000000000001</v>
      </c>
      <c r="C2" s="17">
        <f t="shared" ref="C2:C9" si="0">B2-$B$9</f>
        <v>2.347</v>
      </c>
      <c r="D2" s="24"/>
      <c r="E2" s="18"/>
      <c r="F2" s="47"/>
      <c r="G2" s="51" t="s">
        <v>31</v>
      </c>
      <c r="H2" s="27">
        <v>1.8149999999999999</v>
      </c>
      <c r="I2" s="28">
        <f>($B$29+$B$30*H2)/(1+$B$31*H2+$B$32*H2^2)*$B$34</f>
        <v>10868.619983747289</v>
      </c>
      <c r="J2" s="51">
        <f>(I2+I3)/2</f>
        <v>11180.529912445611</v>
      </c>
    </row>
    <row r="3" spans="1:10" x14ac:dyDescent="0.25">
      <c r="A3" s="16">
        <v>1000</v>
      </c>
      <c r="B3" s="17">
        <v>1.8460000000000001</v>
      </c>
      <c r="C3" s="17">
        <f t="shared" si="0"/>
        <v>1.742</v>
      </c>
      <c r="D3" s="3"/>
      <c r="E3" s="3"/>
      <c r="F3" s="47"/>
      <c r="G3" s="51"/>
      <c r="H3" s="27">
        <v>1.859</v>
      </c>
      <c r="I3" s="28">
        <f t="shared" ref="I3:I31" si="1">($B$29+$B$30*H3)/(1+$B$31*H3+$B$32*H3^2)*$B$34</f>
        <v>11492.439841143934</v>
      </c>
      <c r="J3" s="51"/>
    </row>
    <row r="4" spans="1:10" x14ac:dyDescent="0.25">
      <c r="A4" s="16">
        <v>500</v>
      </c>
      <c r="B4" s="17">
        <v>1.397</v>
      </c>
      <c r="C4" s="17">
        <f t="shared" si="0"/>
        <v>1.2929999999999999</v>
      </c>
      <c r="D4" s="3"/>
      <c r="E4" s="3"/>
      <c r="F4" s="47"/>
      <c r="G4" s="51" t="s">
        <v>32</v>
      </c>
      <c r="H4" s="27">
        <v>1.615</v>
      </c>
      <c r="I4" s="28">
        <f t="shared" si="1"/>
        <v>8356.344555453541</v>
      </c>
      <c r="J4" s="51">
        <f t="shared" ref="J4" si="2">(I4+I5)/2</f>
        <v>8634.3145114615472</v>
      </c>
    </row>
    <row r="5" spans="1:10" x14ac:dyDescent="0.25">
      <c r="A5" s="16">
        <v>250</v>
      </c>
      <c r="B5" s="17">
        <v>0.82699999999999996</v>
      </c>
      <c r="C5" s="17">
        <f t="shared" si="0"/>
        <v>0.72299999999999998</v>
      </c>
      <c r="D5" s="3"/>
      <c r="E5" s="2"/>
      <c r="F5" s="47"/>
      <c r="G5" s="51"/>
      <c r="H5" s="27">
        <v>1.663</v>
      </c>
      <c r="I5" s="28">
        <f t="shared" si="1"/>
        <v>8912.2844674695534</v>
      </c>
      <c r="J5" s="51"/>
    </row>
    <row r="6" spans="1:10" x14ac:dyDescent="0.25">
      <c r="A6" s="16">
        <v>125</v>
      </c>
      <c r="B6" s="17">
        <v>0.63200000000000001</v>
      </c>
      <c r="C6" s="17">
        <f t="shared" si="0"/>
        <v>0.52800000000000002</v>
      </c>
      <c r="D6" s="3"/>
      <c r="E6" s="2"/>
      <c r="F6" s="47"/>
      <c r="G6" s="51" t="s">
        <v>33</v>
      </c>
      <c r="H6" s="27">
        <v>1.448</v>
      </c>
      <c r="I6" s="28">
        <f t="shared" si="1"/>
        <v>6635.8008935920325</v>
      </c>
      <c r="J6" s="51">
        <f t="shared" ref="J6" si="3">(I6+I7)/2</f>
        <v>7173.703152291564</v>
      </c>
    </row>
    <row r="7" spans="1:10" x14ac:dyDescent="0.25">
      <c r="A7" s="16">
        <v>62.5</v>
      </c>
      <c r="B7" s="17">
        <v>0.376</v>
      </c>
      <c r="C7" s="17">
        <f t="shared" si="0"/>
        <v>0.27200000000000002</v>
      </c>
      <c r="D7" s="3"/>
      <c r="E7" s="2"/>
      <c r="F7" s="47"/>
      <c r="G7" s="51"/>
      <c r="H7" s="27">
        <v>1.556</v>
      </c>
      <c r="I7" s="28">
        <f t="shared" si="1"/>
        <v>7711.6054109910956</v>
      </c>
      <c r="J7" s="51"/>
    </row>
    <row r="8" spans="1:10" x14ac:dyDescent="0.25">
      <c r="A8" s="16">
        <v>31.25</v>
      </c>
      <c r="B8" s="17">
        <v>0.223</v>
      </c>
      <c r="C8" s="17">
        <f t="shared" si="0"/>
        <v>0.11900000000000001</v>
      </c>
      <c r="D8" s="3"/>
      <c r="E8" s="2"/>
      <c r="F8" s="47"/>
      <c r="G8" s="51" t="s">
        <v>34</v>
      </c>
      <c r="H8" s="27">
        <v>1.946</v>
      </c>
      <c r="I8" s="28">
        <f t="shared" si="1"/>
        <v>12803.160202637093</v>
      </c>
      <c r="J8" s="51">
        <f t="shared" ref="J8" si="4">(I8+I9)/2</f>
        <v>13408.783835416883</v>
      </c>
    </row>
    <row r="9" spans="1:10" x14ac:dyDescent="0.25">
      <c r="A9" s="16">
        <v>0</v>
      </c>
      <c r="B9" s="17">
        <v>0.104</v>
      </c>
      <c r="C9" s="17">
        <f t="shared" si="0"/>
        <v>0</v>
      </c>
      <c r="D9" s="3"/>
      <c r="E9" s="2"/>
      <c r="F9" s="47"/>
      <c r="G9" s="51"/>
      <c r="H9" s="27">
        <v>2.0209999999999999</v>
      </c>
      <c r="I9" s="28">
        <f t="shared" si="1"/>
        <v>14014.407468196674</v>
      </c>
      <c r="J9" s="51"/>
    </row>
    <row r="10" spans="1:10" x14ac:dyDescent="0.25">
      <c r="D10" s="3"/>
      <c r="E10" s="2"/>
      <c r="F10" s="47"/>
      <c r="G10" s="51" t="s">
        <v>35</v>
      </c>
      <c r="H10" s="27">
        <v>1.766</v>
      </c>
      <c r="I10" s="28">
        <f t="shared" si="1"/>
        <v>10204.63929096329</v>
      </c>
      <c r="J10" s="51">
        <f t="shared" ref="J10" si="5">(I10+I11)/2</f>
        <v>10899.371854094752</v>
      </c>
    </row>
    <row r="11" spans="1:10" x14ac:dyDescent="0.25">
      <c r="D11" s="3"/>
      <c r="E11" s="2"/>
      <c r="F11" s="47"/>
      <c r="G11" s="51"/>
      <c r="H11" s="27">
        <v>1.8660000000000001</v>
      </c>
      <c r="I11" s="28">
        <f t="shared" si="1"/>
        <v>11594.104417226215</v>
      </c>
      <c r="J11" s="51"/>
    </row>
    <row r="12" spans="1:10" x14ac:dyDescent="0.25">
      <c r="D12" s="3"/>
      <c r="E12" s="2"/>
      <c r="F12" s="47"/>
      <c r="G12" s="51" t="s">
        <v>36</v>
      </c>
      <c r="H12" s="27">
        <v>1.863</v>
      </c>
      <c r="I12" s="28">
        <f t="shared" si="1"/>
        <v>11550.452421720665</v>
      </c>
      <c r="J12" s="51">
        <f t="shared" ref="J12" si="6">(I12+I13)/2</f>
        <v>11823.909375681142</v>
      </c>
    </row>
    <row r="13" spans="1:10" x14ac:dyDescent="0.25">
      <c r="D13" s="3"/>
      <c r="E13" s="2"/>
      <c r="F13" s="47"/>
      <c r="G13" s="51"/>
      <c r="H13" s="27">
        <v>1.9</v>
      </c>
      <c r="I13" s="28">
        <f t="shared" si="1"/>
        <v>12097.366329641616</v>
      </c>
      <c r="J13" s="51"/>
    </row>
    <row r="14" spans="1:10" x14ac:dyDescent="0.25">
      <c r="D14" s="3"/>
      <c r="E14" s="2"/>
      <c r="F14" s="47"/>
      <c r="G14" s="51" t="s">
        <v>37</v>
      </c>
      <c r="H14" s="27">
        <v>1.8089999999999999</v>
      </c>
      <c r="I14" s="28">
        <f t="shared" si="1"/>
        <v>10785.582747412047</v>
      </c>
      <c r="J14" s="51">
        <f t="shared" ref="J14" si="7">(I14+I15)/2</f>
        <v>10910.86781070385</v>
      </c>
    </row>
    <row r="15" spans="1:10" x14ac:dyDescent="0.25">
      <c r="D15" s="3"/>
      <c r="E15" s="2"/>
      <c r="F15" s="47"/>
      <c r="G15" s="51"/>
      <c r="H15" s="27">
        <v>1.827</v>
      </c>
      <c r="I15" s="28">
        <f t="shared" si="1"/>
        <v>11036.152873995656</v>
      </c>
      <c r="J15" s="51"/>
    </row>
    <row r="16" spans="1:10" x14ac:dyDescent="0.25">
      <c r="D16" s="3"/>
      <c r="E16" s="2"/>
      <c r="F16" s="47"/>
      <c r="G16" s="51" t="s">
        <v>38</v>
      </c>
      <c r="H16" s="27">
        <v>1.758</v>
      </c>
      <c r="I16" s="28">
        <f t="shared" si="1"/>
        <v>10099.282754132299</v>
      </c>
      <c r="J16" s="51">
        <f t="shared" ref="J16" si="8">(I16+I17)/2</f>
        <v>10151.961022547795</v>
      </c>
    </row>
    <row r="17" spans="1:10" x14ac:dyDescent="0.25">
      <c r="D17" s="3"/>
      <c r="E17" s="2"/>
      <c r="F17" s="47"/>
      <c r="G17" s="51"/>
      <c r="H17" s="27">
        <v>1.766</v>
      </c>
      <c r="I17" s="28">
        <f t="shared" si="1"/>
        <v>10204.63929096329</v>
      </c>
      <c r="J17" s="51"/>
    </row>
    <row r="18" spans="1:10" x14ac:dyDescent="0.25">
      <c r="D18" s="3"/>
      <c r="E18" s="2"/>
      <c r="F18" s="47"/>
      <c r="G18" s="51" t="s">
        <v>39</v>
      </c>
      <c r="H18" s="27">
        <v>1.704</v>
      </c>
      <c r="I18" s="28">
        <f t="shared" si="1"/>
        <v>9410.20291246751</v>
      </c>
      <c r="J18" s="51">
        <f t="shared" ref="J18" si="9">(I18+I19)/2</f>
        <v>9592.8545205988412</v>
      </c>
    </row>
    <row r="19" spans="1:10" x14ac:dyDescent="0.25">
      <c r="F19" s="47"/>
      <c r="G19" s="51"/>
      <c r="H19" s="27">
        <v>1.7330000000000001</v>
      </c>
      <c r="I19" s="28">
        <f t="shared" si="1"/>
        <v>9775.5061287301723</v>
      </c>
      <c r="J19" s="51"/>
    </row>
    <row r="20" spans="1:10" x14ac:dyDescent="0.25">
      <c r="F20" s="47"/>
      <c r="G20" s="51" t="s">
        <v>40</v>
      </c>
      <c r="H20" s="27">
        <v>1.81</v>
      </c>
      <c r="I20" s="28">
        <f t="shared" si="1"/>
        <v>10799.388566442476</v>
      </c>
      <c r="J20" s="51">
        <f t="shared" ref="J20" si="10">(I20+I21)/2</f>
        <v>11623.041270997448</v>
      </c>
    </row>
    <row r="21" spans="1:10" x14ac:dyDescent="0.25">
      <c r="F21" s="47"/>
      <c r="G21" s="51"/>
      <c r="H21" s="27">
        <v>1.923</v>
      </c>
      <c r="I21" s="28">
        <f t="shared" si="1"/>
        <v>12446.693975552418</v>
      </c>
      <c r="J21" s="51"/>
    </row>
    <row r="22" spans="1:10" x14ac:dyDescent="0.25">
      <c r="F22" s="47"/>
      <c r="G22" s="51" t="s">
        <v>41</v>
      </c>
      <c r="H22" s="27">
        <v>1.4259999999999999</v>
      </c>
      <c r="I22" s="28">
        <f t="shared" si="1"/>
        <v>6432.3405499867258</v>
      </c>
      <c r="J22" s="51">
        <f t="shared" ref="J22" si="11">(I22+I23)/2</f>
        <v>6581.1633952558814</v>
      </c>
    </row>
    <row r="23" spans="1:10" x14ac:dyDescent="0.25">
      <c r="F23" s="47"/>
      <c r="G23" s="51"/>
      <c r="H23" s="27">
        <v>1.458</v>
      </c>
      <c r="I23" s="28">
        <f t="shared" si="1"/>
        <v>6729.9862405250369</v>
      </c>
      <c r="J23" s="51"/>
    </row>
    <row r="24" spans="1:10" x14ac:dyDescent="0.25">
      <c r="F24" s="47"/>
      <c r="G24" s="51" t="s">
        <v>42</v>
      </c>
      <c r="H24" s="27">
        <v>1.7569999999999999</v>
      </c>
      <c r="I24" s="28">
        <f t="shared" si="1"/>
        <v>10086.172965935573</v>
      </c>
      <c r="J24" s="51">
        <f t="shared" ref="J24" si="12">(I24+I25)/2</f>
        <v>10463.529953302448</v>
      </c>
    </row>
    <row r="25" spans="1:10" x14ac:dyDescent="0.25">
      <c r="F25" s="47"/>
      <c r="G25" s="51"/>
      <c r="H25" s="27">
        <v>1.8129999999999999</v>
      </c>
      <c r="I25" s="28">
        <f t="shared" si="1"/>
        <v>10840.886940669325</v>
      </c>
      <c r="J25" s="51"/>
    </row>
    <row r="26" spans="1:10" x14ac:dyDescent="0.25">
      <c r="F26" s="47"/>
      <c r="G26" s="51" t="s">
        <v>43</v>
      </c>
      <c r="H26" s="27">
        <v>1.6879999999999999</v>
      </c>
      <c r="I26" s="28">
        <f t="shared" si="1"/>
        <v>9213.3293079088235</v>
      </c>
      <c r="J26" s="51">
        <f t="shared" ref="J26" si="13">(I26+I27)/2</f>
        <v>9748.7724800240467</v>
      </c>
    </row>
    <row r="27" spans="1:10" x14ac:dyDescent="0.25">
      <c r="A27" s="14" t="s">
        <v>50</v>
      </c>
      <c r="F27" s="47"/>
      <c r="G27" s="51"/>
      <c r="H27" s="27">
        <v>1.772</v>
      </c>
      <c r="I27" s="28">
        <f t="shared" si="1"/>
        <v>10284.215652139272</v>
      </c>
      <c r="J27" s="51"/>
    </row>
    <row r="28" spans="1:10" x14ac:dyDescent="0.25">
      <c r="A28" s="14" t="s">
        <v>51</v>
      </c>
      <c r="F28" s="47"/>
      <c r="G28" s="51" t="s">
        <v>44</v>
      </c>
      <c r="H28" s="27">
        <v>1.56</v>
      </c>
      <c r="I28" s="28">
        <f t="shared" si="1"/>
        <v>7754.004503339891</v>
      </c>
      <c r="J28" s="51">
        <f t="shared" ref="J28" si="14">(I28+I29)/2</f>
        <v>7943.5502557143645</v>
      </c>
    </row>
    <row r="29" spans="1:10" x14ac:dyDescent="0.25">
      <c r="A29" s="14" t="s">
        <v>52</v>
      </c>
      <c r="B29" s="14">
        <v>9.6903507999999992</v>
      </c>
      <c r="F29" s="47"/>
      <c r="G29" s="51"/>
      <c r="H29" s="27">
        <v>1.595</v>
      </c>
      <c r="I29" s="28">
        <f t="shared" si="1"/>
        <v>8133.0960080888381</v>
      </c>
      <c r="J29" s="51"/>
    </row>
    <row r="30" spans="1:10" x14ac:dyDescent="0.25">
      <c r="A30" s="14" t="s">
        <v>53</v>
      </c>
      <c r="B30" s="14">
        <v>169.33009000000001</v>
      </c>
      <c r="F30" s="47"/>
      <c r="G30" s="51" t="s">
        <v>45</v>
      </c>
      <c r="H30" s="27">
        <v>1.911</v>
      </c>
      <c r="I30" s="28">
        <f t="shared" si="1"/>
        <v>12263.543116865691</v>
      </c>
      <c r="J30" s="51">
        <f t="shared" ref="J30" si="15">(I30+I31)/2</f>
        <v>12339.788417433883</v>
      </c>
    </row>
    <row r="31" spans="1:10" x14ac:dyDescent="0.25">
      <c r="A31" s="14" t="s">
        <v>54</v>
      </c>
      <c r="B31" s="14">
        <v>-0.56379983</v>
      </c>
      <c r="F31" s="47"/>
      <c r="G31" s="51"/>
      <c r="H31" s="27">
        <v>1.921</v>
      </c>
      <c r="I31" s="28">
        <f t="shared" si="1"/>
        <v>12416.033718002076</v>
      </c>
      <c r="J31" s="51"/>
    </row>
    <row r="32" spans="1:10" x14ac:dyDescent="0.25">
      <c r="A32" s="14" t="s">
        <v>55</v>
      </c>
      <c r="B32" s="14">
        <v>9.5617198E-2</v>
      </c>
      <c r="I32" s="30"/>
      <c r="J32" s="30"/>
    </row>
    <row r="33" spans="1:10" x14ac:dyDescent="0.25">
      <c r="I33" s="30"/>
      <c r="J33" s="30"/>
    </row>
    <row r="34" spans="1:10" x14ac:dyDescent="0.25">
      <c r="A34" s="41" t="s">
        <v>62</v>
      </c>
      <c r="B34" s="14">
        <v>10</v>
      </c>
      <c r="F34" s="48" t="s">
        <v>46</v>
      </c>
      <c r="G34" s="25" t="s">
        <v>63</v>
      </c>
      <c r="H34" s="25" t="s">
        <v>64</v>
      </c>
      <c r="I34" s="25" t="s">
        <v>65</v>
      </c>
      <c r="J34" s="26" t="s">
        <v>77</v>
      </c>
    </row>
    <row r="35" spans="1:10" x14ac:dyDescent="0.25">
      <c r="F35" s="48"/>
      <c r="G35" s="51" t="s">
        <v>16</v>
      </c>
      <c r="H35" s="26">
        <v>1.282</v>
      </c>
      <c r="I35" s="28">
        <f t="shared" ref="I35:I64" si="16">($B$29+$B$30*H35)/(1+$B$31*H35+$B$32*H35^2)*$B$34</f>
        <v>5220.8464505614493</v>
      </c>
      <c r="J35" s="51">
        <f>(I35+I36)/2</f>
        <v>5399.3842408482078</v>
      </c>
    </row>
    <row r="36" spans="1:10" x14ac:dyDescent="0.25">
      <c r="F36" s="48"/>
      <c r="G36" s="51"/>
      <c r="H36" s="26">
        <v>1.327</v>
      </c>
      <c r="I36" s="28">
        <f t="shared" si="16"/>
        <v>5577.9220311349663</v>
      </c>
      <c r="J36" s="51"/>
    </row>
    <row r="37" spans="1:10" x14ac:dyDescent="0.25">
      <c r="F37" s="48"/>
      <c r="G37" s="51" t="s">
        <v>17</v>
      </c>
      <c r="H37" s="26">
        <v>1.2649999999999999</v>
      </c>
      <c r="I37" s="28">
        <f t="shared" si="16"/>
        <v>5090.7633334999027</v>
      </c>
      <c r="J37" s="51">
        <f t="shared" ref="J37" si="17">(I37+I38)/2</f>
        <v>5113.5715032681856</v>
      </c>
    </row>
    <row r="38" spans="1:10" x14ac:dyDescent="0.25">
      <c r="F38" s="48"/>
      <c r="G38" s="51"/>
      <c r="H38" s="26">
        <v>1.2709999999999999</v>
      </c>
      <c r="I38" s="28">
        <f t="shared" si="16"/>
        <v>5136.3796730364675</v>
      </c>
      <c r="J38" s="51"/>
    </row>
    <row r="39" spans="1:10" x14ac:dyDescent="0.25">
      <c r="F39" s="48"/>
      <c r="G39" s="51" t="s">
        <v>18</v>
      </c>
      <c r="H39" s="26">
        <v>1.593</v>
      </c>
      <c r="I39" s="28">
        <f t="shared" si="16"/>
        <v>8111.038306652471</v>
      </c>
      <c r="J39" s="51">
        <f t="shared" ref="J39" si="18">(I39+I40)/2</f>
        <v>8698.9042041621142</v>
      </c>
    </row>
    <row r="40" spans="1:10" x14ac:dyDescent="0.25">
      <c r="F40" s="48"/>
      <c r="G40" s="51"/>
      <c r="H40" s="26">
        <v>1.694</v>
      </c>
      <c r="I40" s="28">
        <f t="shared" si="16"/>
        <v>9286.7701016717565</v>
      </c>
      <c r="J40" s="51"/>
    </row>
    <row r="41" spans="1:10" x14ac:dyDescent="0.25">
      <c r="F41" s="48"/>
      <c r="G41" s="51" t="s">
        <v>19</v>
      </c>
      <c r="H41" s="26">
        <v>1.696</v>
      </c>
      <c r="I41" s="28">
        <f t="shared" si="16"/>
        <v>9311.3533671073874</v>
      </c>
      <c r="J41" s="51">
        <f t="shared" ref="J41" si="19">(I41+I42)/2</f>
        <v>9851.209012583091</v>
      </c>
    </row>
    <row r="42" spans="1:10" x14ac:dyDescent="0.25">
      <c r="F42" s="48"/>
      <c r="G42" s="51"/>
      <c r="H42" s="26">
        <v>1.78</v>
      </c>
      <c r="I42" s="28">
        <f t="shared" si="16"/>
        <v>10391.064658058795</v>
      </c>
      <c r="J42" s="51"/>
    </row>
    <row r="43" spans="1:10" x14ac:dyDescent="0.25">
      <c r="F43" s="48"/>
      <c r="G43" s="51" t="s">
        <v>20</v>
      </c>
      <c r="H43" s="26">
        <v>1.3420000000000001</v>
      </c>
      <c r="I43" s="28">
        <f t="shared" si="16"/>
        <v>5701.1691663384363</v>
      </c>
      <c r="J43" s="51">
        <f t="shared" ref="J43" si="20">(I43+I44)/2</f>
        <v>5768.0953298686854</v>
      </c>
    </row>
    <row r="44" spans="1:10" x14ac:dyDescent="0.25">
      <c r="F44" s="48"/>
      <c r="G44" s="51"/>
      <c r="H44" s="26">
        <v>1.3580000000000001</v>
      </c>
      <c r="I44" s="28">
        <f t="shared" si="16"/>
        <v>5835.0214933989355</v>
      </c>
      <c r="J44" s="51"/>
    </row>
    <row r="45" spans="1:10" x14ac:dyDescent="0.25">
      <c r="F45" s="48"/>
      <c r="G45" s="51" t="s">
        <v>21</v>
      </c>
      <c r="H45" s="26">
        <v>1.556</v>
      </c>
      <c r="I45" s="28">
        <f t="shared" si="16"/>
        <v>7711.6054109910956</v>
      </c>
      <c r="J45" s="51">
        <f t="shared" ref="J45" si="21">(I45+I46)/2</f>
        <v>7889.3365581941289</v>
      </c>
    </row>
    <row r="46" spans="1:10" x14ac:dyDescent="0.25">
      <c r="F46" s="48"/>
      <c r="G46" s="51"/>
      <c r="H46" s="26">
        <v>1.589</v>
      </c>
      <c r="I46" s="28">
        <f t="shared" si="16"/>
        <v>8067.0677053971613</v>
      </c>
      <c r="J46" s="51"/>
    </row>
    <row r="47" spans="1:10" x14ac:dyDescent="0.25">
      <c r="F47" s="48"/>
      <c r="G47" s="51" t="s">
        <v>22</v>
      </c>
      <c r="H47" s="26">
        <v>1.625</v>
      </c>
      <c r="I47" s="28">
        <f t="shared" si="16"/>
        <v>8469.8042489110248</v>
      </c>
      <c r="J47" s="51">
        <f t="shared" ref="J47" si="22">(I47+I48)/2</f>
        <v>8561.8581366453218</v>
      </c>
    </row>
    <row r="48" spans="1:10" x14ac:dyDescent="0.25">
      <c r="F48" s="48"/>
      <c r="G48" s="51"/>
      <c r="H48" s="26">
        <v>1.641</v>
      </c>
      <c r="I48" s="28">
        <f t="shared" si="16"/>
        <v>8653.9120243796187</v>
      </c>
      <c r="J48" s="51"/>
    </row>
    <row r="49" spans="6:10" x14ac:dyDescent="0.25">
      <c r="F49" s="48"/>
      <c r="G49" s="51" t="s">
        <v>23</v>
      </c>
      <c r="H49" s="26">
        <v>1.734</v>
      </c>
      <c r="I49" s="28">
        <f t="shared" si="16"/>
        <v>9788.2989742632963</v>
      </c>
      <c r="J49" s="51">
        <f t="shared" ref="J49" si="23">(I49+I50)/2</f>
        <v>9833.2580782739678</v>
      </c>
    </row>
    <row r="50" spans="6:10" x14ac:dyDescent="0.25">
      <c r="F50" s="48"/>
      <c r="G50" s="51"/>
      <c r="H50" s="26">
        <v>1.7410000000000001</v>
      </c>
      <c r="I50" s="28">
        <f t="shared" si="16"/>
        <v>9878.2171822846376</v>
      </c>
      <c r="J50" s="51"/>
    </row>
    <row r="51" spans="6:10" x14ac:dyDescent="0.25">
      <c r="F51" s="48"/>
      <c r="G51" s="51" t="s">
        <v>24</v>
      </c>
      <c r="H51" s="26">
        <v>1.431</v>
      </c>
      <c r="I51" s="28">
        <f t="shared" si="16"/>
        <v>6478.1328924829086</v>
      </c>
      <c r="J51" s="51">
        <f t="shared" ref="J51" si="24">(I51+I52)/2</f>
        <v>6604.0595665039727</v>
      </c>
    </row>
    <row r="52" spans="6:10" x14ac:dyDescent="0.25">
      <c r="F52" s="48"/>
      <c r="G52" s="51"/>
      <c r="H52" s="26">
        <v>1.458</v>
      </c>
      <c r="I52" s="28">
        <f t="shared" si="16"/>
        <v>6729.9862405250369</v>
      </c>
      <c r="J52" s="51"/>
    </row>
    <row r="53" spans="6:10" x14ac:dyDescent="0.25">
      <c r="F53" s="48"/>
      <c r="G53" s="51" t="s">
        <v>25</v>
      </c>
      <c r="H53" s="26">
        <v>1.3640000000000001</v>
      </c>
      <c r="I53" s="28">
        <f t="shared" si="16"/>
        <v>5885.8598994266213</v>
      </c>
      <c r="J53" s="51">
        <f t="shared" ref="J53" si="25">(I53+I54)/2</f>
        <v>6331.6713225890926</v>
      </c>
    </row>
    <row r="54" spans="6:10" x14ac:dyDescent="0.25">
      <c r="F54" s="48"/>
      <c r="G54" s="51"/>
      <c r="H54" s="26">
        <v>1.4630000000000001</v>
      </c>
      <c r="I54" s="28">
        <f t="shared" si="16"/>
        <v>6777.4827457515639</v>
      </c>
      <c r="J54" s="51"/>
    </row>
    <row r="55" spans="6:10" x14ac:dyDescent="0.25">
      <c r="F55" s="48"/>
      <c r="G55" s="51" t="s">
        <v>26</v>
      </c>
      <c r="H55" s="26">
        <v>1.615</v>
      </c>
      <c r="I55" s="28">
        <f t="shared" si="16"/>
        <v>8356.344555453541</v>
      </c>
      <c r="J55" s="51">
        <f t="shared" ref="J55" si="26">(I55+I56)/2</f>
        <v>8551.7533411601216</v>
      </c>
    </row>
    <row r="56" spans="6:10" x14ac:dyDescent="0.25">
      <c r="F56" s="48"/>
      <c r="G56" s="51"/>
      <c r="H56" s="26">
        <v>1.649</v>
      </c>
      <c r="I56" s="28">
        <f t="shared" si="16"/>
        <v>8747.1621268667022</v>
      </c>
      <c r="J56" s="51"/>
    </row>
    <row r="57" spans="6:10" x14ac:dyDescent="0.25">
      <c r="F57" s="48"/>
      <c r="G57" s="51" t="s">
        <v>27</v>
      </c>
      <c r="H57" s="26">
        <v>1.518</v>
      </c>
      <c r="I57" s="28">
        <f t="shared" si="16"/>
        <v>7318.0934262220044</v>
      </c>
      <c r="J57" s="51">
        <f t="shared" ref="J57" si="27">(I57+I58)/2</f>
        <v>7589.4605095342085</v>
      </c>
    </row>
    <row r="58" spans="6:10" x14ac:dyDescent="0.25">
      <c r="F58" s="48"/>
      <c r="G58" s="51"/>
      <c r="H58" s="26">
        <v>1.57</v>
      </c>
      <c r="I58" s="28">
        <f t="shared" si="16"/>
        <v>7860.8275928464118</v>
      </c>
      <c r="J58" s="51"/>
    </row>
    <row r="59" spans="6:10" x14ac:dyDescent="0.25">
      <c r="F59" s="48"/>
      <c r="G59" s="51" t="s">
        <v>28</v>
      </c>
      <c r="H59" s="26">
        <v>1.4990000000000001</v>
      </c>
      <c r="I59" s="28">
        <f t="shared" si="16"/>
        <v>7127.5292314851031</v>
      </c>
      <c r="J59" s="51">
        <f t="shared" ref="J59" si="28">(I59+I60)/2</f>
        <v>7499.5521185714406</v>
      </c>
    </row>
    <row r="60" spans="6:10" x14ac:dyDescent="0.25">
      <c r="F60" s="48"/>
      <c r="G60" s="51"/>
      <c r="H60" s="26">
        <v>1.571</v>
      </c>
      <c r="I60" s="28">
        <f t="shared" si="16"/>
        <v>7871.5750056577772</v>
      </c>
      <c r="J60" s="51"/>
    </row>
    <row r="61" spans="6:10" x14ac:dyDescent="0.25">
      <c r="F61" s="48"/>
      <c r="G61" s="51" t="s">
        <v>29</v>
      </c>
      <c r="H61" s="26">
        <v>1.526</v>
      </c>
      <c r="I61" s="28">
        <f t="shared" si="16"/>
        <v>7399.5555455119302</v>
      </c>
      <c r="J61" s="51">
        <f t="shared" ref="J61" si="29">(I61+I62)/2</f>
        <v>7224.0297756964846</v>
      </c>
    </row>
    <row r="62" spans="6:10" x14ac:dyDescent="0.25">
      <c r="F62" s="48"/>
      <c r="G62" s="51"/>
      <c r="H62" s="26">
        <v>1.4910000000000001</v>
      </c>
      <c r="I62" s="28">
        <f t="shared" si="16"/>
        <v>7048.50400588104</v>
      </c>
      <c r="J62" s="51"/>
    </row>
    <row r="63" spans="6:10" x14ac:dyDescent="0.25">
      <c r="F63" s="48"/>
      <c r="G63" s="51" t="s">
        <v>30</v>
      </c>
      <c r="H63" s="26">
        <v>1.4</v>
      </c>
      <c r="I63" s="28">
        <f t="shared" si="16"/>
        <v>6198.4101640791678</v>
      </c>
      <c r="J63" s="51">
        <f t="shared" ref="J63" si="30">(I63+I64)/2</f>
        <v>6158.7304399328787</v>
      </c>
    </row>
    <row r="64" spans="6:10" x14ac:dyDescent="0.25">
      <c r="F64" s="48"/>
      <c r="G64" s="51"/>
      <c r="H64" s="26">
        <v>1.391</v>
      </c>
      <c r="I64" s="28">
        <f t="shared" si="16"/>
        <v>6119.0507157865886</v>
      </c>
      <c r="J64" s="51"/>
    </row>
    <row r="65" spans="6:10" x14ac:dyDescent="0.25">
      <c r="F65" s="4"/>
      <c r="G65" s="25"/>
      <c r="H65" s="26"/>
      <c r="I65" s="28"/>
      <c r="J65" s="25"/>
    </row>
    <row r="66" spans="6:10" x14ac:dyDescent="0.25">
      <c r="I66" s="28"/>
    </row>
    <row r="67" spans="6:10" x14ac:dyDescent="0.25">
      <c r="F67" s="49" t="s">
        <v>47</v>
      </c>
      <c r="G67" s="25" t="s">
        <v>63</v>
      </c>
      <c r="H67" s="25" t="s">
        <v>64</v>
      </c>
      <c r="I67" s="25" t="s">
        <v>65</v>
      </c>
      <c r="J67" s="26" t="s">
        <v>77</v>
      </c>
    </row>
    <row r="68" spans="6:10" ht="15" x14ac:dyDescent="0.35">
      <c r="F68" s="49"/>
      <c r="G68" s="51" t="s">
        <v>1</v>
      </c>
      <c r="H68" s="31">
        <v>1.006</v>
      </c>
      <c r="I68" s="28">
        <f t="shared" ref="I68:I97" si="31">($B$29+$B$30*H68)/(1+$B$31*H68+$B$32*H68^2)*$B$34</f>
        <v>3399.5728611779873</v>
      </c>
      <c r="J68" s="51">
        <f>(I68+I69)/2</f>
        <v>3561.1512801195167</v>
      </c>
    </row>
    <row r="69" spans="6:10" ht="15" x14ac:dyDescent="0.35">
      <c r="F69" s="49"/>
      <c r="G69" s="51"/>
      <c r="H69" s="31">
        <v>1.0620000000000001</v>
      </c>
      <c r="I69" s="28">
        <f t="shared" si="31"/>
        <v>3722.7296990610462</v>
      </c>
      <c r="J69" s="51"/>
    </row>
    <row r="70" spans="6:10" ht="15" x14ac:dyDescent="0.35">
      <c r="F70" s="49"/>
      <c r="G70" s="51" t="s">
        <v>2</v>
      </c>
      <c r="H70" s="31">
        <v>0.94599999999999995</v>
      </c>
      <c r="I70" s="28">
        <f t="shared" si="31"/>
        <v>3076.278292171346</v>
      </c>
      <c r="J70" s="51">
        <f t="shared" ref="J70" si="32">(I70+I71)/2</f>
        <v>3254.7301005172062</v>
      </c>
    </row>
    <row r="71" spans="6:10" ht="15" x14ac:dyDescent="0.35">
      <c r="F71" s="49"/>
      <c r="G71" s="51"/>
      <c r="H71" s="31">
        <v>1.012</v>
      </c>
      <c r="I71" s="28">
        <f t="shared" si="31"/>
        <v>3433.1819088630664</v>
      </c>
      <c r="J71" s="51"/>
    </row>
    <row r="72" spans="6:10" ht="15" x14ac:dyDescent="0.35">
      <c r="F72" s="49"/>
      <c r="G72" s="51" t="s">
        <v>3</v>
      </c>
      <c r="H72" s="31">
        <v>0.79</v>
      </c>
      <c r="I72" s="28">
        <f t="shared" si="31"/>
        <v>2335.4626065277389</v>
      </c>
      <c r="J72" s="51">
        <f t="shared" ref="J72" si="33">(I72+I73)/2</f>
        <v>2417.2565040265717</v>
      </c>
    </row>
    <row r="73" spans="6:10" ht="15" x14ac:dyDescent="0.35">
      <c r="F73" s="49"/>
      <c r="G73" s="51"/>
      <c r="H73" s="31">
        <v>0.82699999999999996</v>
      </c>
      <c r="I73" s="28">
        <f t="shared" si="31"/>
        <v>2499.0504015254046</v>
      </c>
      <c r="J73" s="51"/>
    </row>
    <row r="74" spans="6:10" ht="15" x14ac:dyDescent="0.35">
      <c r="F74" s="49"/>
      <c r="G74" s="51" t="s">
        <v>4</v>
      </c>
      <c r="H74" s="31">
        <v>0.86499999999999999</v>
      </c>
      <c r="I74" s="28">
        <f t="shared" si="31"/>
        <v>2674.6456612198422</v>
      </c>
      <c r="J74" s="51">
        <f t="shared" ref="J74" si="34">(I74+I75)/2</f>
        <v>2737.0248082981639</v>
      </c>
    </row>
    <row r="75" spans="6:10" ht="15" x14ac:dyDescent="0.35">
      <c r="F75" s="49"/>
      <c r="G75" s="51"/>
      <c r="H75" s="31">
        <v>0.89100000000000001</v>
      </c>
      <c r="I75" s="28">
        <f t="shared" si="31"/>
        <v>2799.4039553764856</v>
      </c>
      <c r="J75" s="51"/>
    </row>
    <row r="76" spans="6:10" ht="15" x14ac:dyDescent="0.35">
      <c r="F76" s="49"/>
      <c r="G76" s="51" t="s">
        <v>5</v>
      </c>
      <c r="H76" s="31">
        <v>0.89</v>
      </c>
      <c r="I76" s="28">
        <f t="shared" si="31"/>
        <v>2794.5344541697696</v>
      </c>
      <c r="J76" s="51">
        <f t="shared" ref="J76" si="35">(I76+I77)/2</f>
        <v>2836.3186328460251</v>
      </c>
    </row>
    <row r="77" spans="6:10" ht="15" x14ac:dyDescent="0.35">
      <c r="F77" s="49"/>
      <c r="G77" s="51"/>
      <c r="H77" s="31">
        <v>0.90700000000000003</v>
      </c>
      <c r="I77" s="28">
        <f t="shared" si="31"/>
        <v>2878.1028115222807</v>
      </c>
      <c r="J77" s="51"/>
    </row>
    <row r="78" spans="6:10" ht="15" x14ac:dyDescent="0.35">
      <c r="F78" s="49"/>
      <c r="G78" s="51" t="s">
        <v>6</v>
      </c>
      <c r="H78" s="31">
        <v>0.82399999999999995</v>
      </c>
      <c r="I78" s="28">
        <f t="shared" si="31"/>
        <v>2485.5195357575503</v>
      </c>
      <c r="J78" s="51">
        <f t="shared" ref="J78" si="36">(I78+I79)/2</f>
        <v>2496.8085533576882</v>
      </c>
    </row>
    <row r="79" spans="6:10" ht="15" x14ac:dyDescent="0.35">
      <c r="F79" s="49"/>
      <c r="G79" s="51"/>
      <c r="H79" s="31">
        <v>0.82899999999999996</v>
      </c>
      <c r="I79" s="28">
        <f t="shared" si="31"/>
        <v>2508.0975709578261</v>
      </c>
      <c r="J79" s="51"/>
    </row>
    <row r="80" spans="6:10" ht="15" x14ac:dyDescent="0.35">
      <c r="F80" s="49"/>
      <c r="G80" s="51" t="s">
        <v>7</v>
      </c>
      <c r="H80" s="31">
        <v>0.83099999999999996</v>
      </c>
      <c r="I80" s="28">
        <f t="shared" si="31"/>
        <v>2517.1660747307365</v>
      </c>
      <c r="J80" s="51">
        <f t="shared" ref="J80" si="37">(I80+I81)/2</f>
        <v>2546.9005262577475</v>
      </c>
    </row>
    <row r="81" spans="6:10" ht="15" x14ac:dyDescent="0.35">
      <c r="F81" s="49"/>
      <c r="G81" s="51"/>
      <c r="H81" s="31">
        <v>0.84399999999999997</v>
      </c>
      <c r="I81" s="28">
        <f t="shared" si="31"/>
        <v>2576.6349777847586</v>
      </c>
      <c r="J81" s="51"/>
    </row>
    <row r="82" spans="6:10" ht="15" x14ac:dyDescent="0.35">
      <c r="F82" s="49"/>
      <c r="G82" s="51" t="s">
        <v>8</v>
      </c>
      <c r="H82" s="31">
        <v>0.80200000000000005</v>
      </c>
      <c r="I82" s="28">
        <f t="shared" si="31"/>
        <v>2387.7398392854138</v>
      </c>
      <c r="J82" s="51">
        <f t="shared" ref="J82" si="38">(I82+I83)/2</f>
        <v>2407.5873589187986</v>
      </c>
    </row>
    <row r="83" spans="6:10" ht="15" x14ac:dyDescent="0.35">
      <c r="F83" s="49"/>
      <c r="G83" s="51"/>
      <c r="H83" s="31">
        <v>0.81100000000000005</v>
      </c>
      <c r="I83" s="28">
        <f t="shared" si="31"/>
        <v>2427.4348785521834</v>
      </c>
      <c r="J83" s="51"/>
    </row>
    <row r="84" spans="6:10" ht="15" x14ac:dyDescent="0.35">
      <c r="F84" s="49"/>
      <c r="G84" s="51" t="s">
        <v>9</v>
      </c>
      <c r="H84" s="31">
        <v>1.1140000000000001</v>
      </c>
      <c r="I84" s="28">
        <f t="shared" si="31"/>
        <v>4042.5826381019206</v>
      </c>
      <c r="J84" s="51">
        <f t="shared" ref="J84" si="39">(I84+I85)/2</f>
        <v>4103.5126606925469</v>
      </c>
    </row>
    <row r="85" spans="6:10" ht="15" x14ac:dyDescent="0.35">
      <c r="F85" s="49"/>
      <c r="G85" s="51"/>
      <c r="H85" s="31">
        <v>1.133</v>
      </c>
      <c r="I85" s="28">
        <f t="shared" si="31"/>
        <v>4164.4426832831732</v>
      </c>
      <c r="J85" s="51"/>
    </row>
    <row r="86" spans="6:10" ht="15" x14ac:dyDescent="0.35">
      <c r="F86" s="49"/>
      <c r="G86" s="51" t="s">
        <v>10</v>
      </c>
      <c r="H86" s="31">
        <v>0.77600000000000002</v>
      </c>
      <c r="I86" s="28">
        <f t="shared" si="31"/>
        <v>2275.3973869865913</v>
      </c>
      <c r="J86" s="51">
        <f t="shared" ref="J86" si="40">(I86+I87)/2</f>
        <v>2333.7635292383793</v>
      </c>
    </row>
    <row r="87" spans="6:10" ht="15" x14ac:dyDescent="0.35">
      <c r="F87" s="49"/>
      <c r="G87" s="51"/>
      <c r="H87" s="31">
        <v>0.80300000000000005</v>
      </c>
      <c r="I87" s="28">
        <f t="shared" si="31"/>
        <v>2392.1296714901678</v>
      </c>
      <c r="J87" s="51"/>
    </row>
    <row r="88" spans="6:10" ht="15" x14ac:dyDescent="0.35">
      <c r="F88" s="49"/>
      <c r="G88" s="51" t="s">
        <v>11</v>
      </c>
      <c r="H88" s="31">
        <v>0.79500000000000004</v>
      </c>
      <c r="I88" s="28">
        <f t="shared" si="31"/>
        <v>2357.1551665393563</v>
      </c>
      <c r="J88" s="51">
        <f t="shared" ref="J88" si="41">(I88+I89)/2</f>
        <v>2546.8508149499357</v>
      </c>
    </row>
    <row r="89" spans="6:10" ht="15" x14ac:dyDescent="0.35">
      <c r="F89" s="49"/>
      <c r="G89" s="51"/>
      <c r="H89" s="31">
        <v>0.878</v>
      </c>
      <c r="I89" s="28">
        <f t="shared" si="31"/>
        <v>2736.5464633605152</v>
      </c>
      <c r="J89" s="51"/>
    </row>
    <row r="90" spans="6:10" ht="15" x14ac:dyDescent="0.35">
      <c r="F90" s="49"/>
      <c r="G90" s="51" t="s">
        <v>12</v>
      </c>
      <c r="H90" s="31">
        <v>0.98799999999999999</v>
      </c>
      <c r="I90" s="28">
        <f t="shared" si="31"/>
        <v>3300.1649338133393</v>
      </c>
      <c r="J90" s="51">
        <f t="shared" ref="J90" si="42">(I90+I91)/2</f>
        <v>3094.1050215329847</v>
      </c>
    </row>
    <row r="91" spans="6:10" ht="15" x14ac:dyDescent="0.35">
      <c r="F91" s="49"/>
      <c r="G91" s="51"/>
      <c r="H91" s="31">
        <v>0.90900000000000003</v>
      </c>
      <c r="I91" s="28">
        <f t="shared" si="31"/>
        <v>2888.04510925263</v>
      </c>
      <c r="J91" s="51"/>
    </row>
    <row r="92" spans="6:10" ht="15" x14ac:dyDescent="0.35">
      <c r="F92" s="49"/>
      <c r="G92" s="51" t="s">
        <v>13</v>
      </c>
      <c r="H92" s="31">
        <v>0.73299999999999998</v>
      </c>
      <c r="I92" s="28">
        <f t="shared" si="31"/>
        <v>2096.9669776323908</v>
      </c>
      <c r="J92" s="51">
        <f t="shared" ref="J92" si="43">(I92+I93)/2</f>
        <v>1996.8214392569387</v>
      </c>
    </row>
    <row r="93" spans="6:10" ht="15" x14ac:dyDescent="0.35">
      <c r="F93" s="49"/>
      <c r="G93" s="51"/>
      <c r="H93" s="31">
        <v>0.68200000000000005</v>
      </c>
      <c r="I93" s="28">
        <f t="shared" si="31"/>
        <v>1896.6759008814865</v>
      </c>
      <c r="J93" s="51"/>
    </row>
    <row r="94" spans="6:10" ht="15" x14ac:dyDescent="0.35">
      <c r="F94" s="49"/>
      <c r="G94" s="51" t="s">
        <v>14</v>
      </c>
      <c r="H94" s="31">
        <v>1.119</v>
      </c>
      <c r="I94" s="28">
        <f t="shared" si="31"/>
        <v>4074.386380002406</v>
      </c>
      <c r="J94" s="51">
        <f t="shared" ref="J94" si="44">(I94+I95)/2</f>
        <v>3943.6861347865315</v>
      </c>
    </row>
    <row r="95" spans="6:10" ht="15" x14ac:dyDescent="0.35">
      <c r="F95" s="49"/>
      <c r="G95" s="51"/>
      <c r="H95" s="31">
        <v>1.077</v>
      </c>
      <c r="I95" s="28">
        <f t="shared" si="31"/>
        <v>3812.9858895706566</v>
      </c>
      <c r="J95" s="51"/>
    </row>
    <row r="96" spans="6:10" ht="15" x14ac:dyDescent="0.35">
      <c r="F96" s="49"/>
      <c r="G96" s="51" t="s">
        <v>15</v>
      </c>
      <c r="H96" s="31">
        <v>0.86799999999999999</v>
      </c>
      <c r="I96" s="28">
        <f t="shared" si="31"/>
        <v>2688.846335276337</v>
      </c>
      <c r="J96" s="51">
        <f t="shared" ref="J96" si="45">(I96+I97)/2</f>
        <v>2672.3178720444903</v>
      </c>
    </row>
    <row r="97" spans="6:10" ht="15" x14ac:dyDescent="0.35">
      <c r="F97" s="49"/>
      <c r="G97" s="51"/>
      <c r="H97" s="31">
        <v>0.86099999999999999</v>
      </c>
      <c r="I97" s="28">
        <f t="shared" si="31"/>
        <v>2655.7894088126432</v>
      </c>
      <c r="J97" s="51"/>
    </row>
    <row r="100" spans="6:10" x14ac:dyDescent="0.25">
      <c r="F100" s="50" t="s">
        <v>48</v>
      </c>
      <c r="G100" s="25" t="s">
        <v>63</v>
      </c>
      <c r="H100" s="25" t="s">
        <v>64</v>
      </c>
      <c r="I100" s="25" t="s">
        <v>65</v>
      </c>
      <c r="J100" s="26" t="s">
        <v>77</v>
      </c>
    </row>
    <row r="101" spans="6:10" ht="15" x14ac:dyDescent="0.35">
      <c r="F101" s="50"/>
      <c r="G101" s="51" t="s">
        <v>1</v>
      </c>
      <c r="H101" s="31">
        <v>1.012</v>
      </c>
      <c r="I101" s="28">
        <f t="shared" ref="I101:I130" si="46">($B$29+$B$30*H101)/(1+$B$31*H101+$B$32*H101^2)*$B$34</f>
        <v>3433.1819088630664</v>
      </c>
      <c r="J101" s="51">
        <f>(I101+I102)/2</f>
        <v>3604.9365500339336</v>
      </c>
    </row>
    <row r="102" spans="6:10" ht="15" x14ac:dyDescent="0.35">
      <c r="F102" s="50"/>
      <c r="G102" s="51"/>
      <c r="H102" s="31">
        <v>1.071</v>
      </c>
      <c r="I102" s="28">
        <f t="shared" si="46"/>
        <v>3776.6911912048004</v>
      </c>
      <c r="J102" s="51"/>
    </row>
    <row r="103" spans="6:10" ht="15" x14ac:dyDescent="0.35">
      <c r="F103" s="50"/>
      <c r="G103" s="51" t="s">
        <v>2</v>
      </c>
      <c r="H103" s="31">
        <v>1.226</v>
      </c>
      <c r="I103" s="28">
        <f t="shared" si="46"/>
        <v>4801.9537104804667</v>
      </c>
      <c r="J103" s="51">
        <f t="shared" ref="J103" si="47">(I103+I104)/2</f>
        <v>4860.3982537293487</v>
      </c>
    </row>
    <row r="104" spans="6:10" ht="15" x14ac:dyDescent="0.35">
      <c r="F104" s="50"/>
      <c r="G104" s="51"/>
      <c r="H104" s="31">
        <v>1.242</v>
      </c>
      <c r="I104" s="28">
        <f t="shared" si="46"/>
        <v>4918.8427969782306</v>
      </c>
      <c r="J104" s="51"/>
    </row>
    <row r="105" spans="6:10" ht="15" x14ac:dyDescent="0.35">
      <c r="F105" s="50"/>
      <c r="G105" s="51" t="s">
        <v>3</v>
      </c>
      <c r="H105" s="31">
        <v>0.93200000000000005</v>
      </c>
      <c r="I105" s="28">
        <f t="shared" si="46"/>
        <v>3004.0855760495238</v>
      </c>
      <c r="J105" s="51">
        <f t="shared" ref="J105" si="48">(I105+I106)/2</f>
        <v>3082.1729154209675</v>
      </c>
    </row>
    <row r="106" spans="6:10" ht="15" x14ac:dyDescent="0.35">
      <c r="F106" s="50"/>
      <c r="G106" s="51"/>
      <c r="H106" s="31">
        <v>0.96199999999999997</v>
      </c>
      <c r="I106" s="28">
        <f t="shared" si="46"/>
        <v>3160.2602547924112</v>
      </c>
      <c r="J106" s="51"/>
    </row>
    <row r="107" spans="6:10" ht="15" x14ac:dyDescent="0.35">
      <c r="F107" s="50"/>
      <c r="G107" s="51" t="s">
        <v>4</v>
      </c>
      <c r="H107" s="31">
        <v>0.89300000000000002</v>
      </c>
      <c r="I107" s="28">
        <f t="shared" si="46"/>
        <v>2809.1602165987883</v>
      </c>
      <c r="J107" s="51">
        <f t="shared" ref="J107" si="49">(I107+I108)/2</f>
        <v>2909.1814513029021</v>
      </c>
    </row>
    <row r="108" spans="6:10" ht="15" x14ac:dyDescent="0.35">
      <c r="F108" s="50"/>
      <c r="G108" s="51"/>
      <c r="H108" s="31">
        <v>0.93300000000000005</v>
      </c>
      <c r="I108" s="28">
        <f t="shared" si="46"/>
        <v>3009.2026860070155</v>
      </c>
      <c r="J108" s="51"/>
    </row>
    <row r="109" spans="6:10" ht="15" x14ac:dyDescent="0.35">
      <c r="F109" s="50"/>
      <c r="G109" s="51" t="s">
        <v>5</v>
      </c>
      <c r="H109" s="31">
        <v>1.115</v>
      </c>
      <c r="I109" s="28">
        <f t="shared" si="46"/>
        <v>4048.9283656906723</v>
      </c>
      <c r="J109" s="51">
        <f t="shared" ref="J109" si="50">(I109+I110)/2</f>
        <v>4280.6008462487052</v>
      </c>
    </row>
    <row r="110" spans="6:10" ht="15" x14ac:dyDescent="0.35">
      <c r="F110" s="50"/>
      <c r="G110" s="51"/>
      <c r="H110" s="31">
        <v>1.1850000000000001</v>
      </c>
      <c r="I110" s="28">
        <f t="shared" si="46"/>
        <v>4512.2733268067386</v>
      </c>
      <c r="J110" s="51"/>
    </row>
    <row r="111" spans="6:10" ht="15" x14ac:dyDescent="0.35">
      <c r="F111" s="50"/>
      <c r="G111" s="51" t="s">
        <v>6</v>
      </c>
      <c r="H111" s="31">
        <v>0.95599999999999996</v>
      </c>
      <c r="I111" s="28">
        <f t="shared" si="46"/>
        <v>3128.5807417662495</v>
      </c>
      <c r="J111" s="51">
        <f t="shared" ref="J111" si="51">(I111+I112)/2</f>
        <v>3043.4416820093052</v>
      </c>
    </row>
    <row r="112" spans="6:10" ht="15" x14ac:dyDescent="0.35">
      <c r="F112" s="50"/>
      <c r="G112" s="51"/>
      <c r="H112" s="31">
        <v>0.92300000000000004</v>
      </c>
      <c r="I112" s="28">
        <f t="shared" si="46"/>
        <v>2958.3026222523608</v>
      </c>
      <c r="J112" s="51"/>
    </row>
    <row r="113" spans="6:10" ht="15" x14ac:dyDescent="0.35">
      <c r="F113" s="50"/>
      <c r="G113" s="51" t="s">
        <v>7</v>
      </c>
      <c r="H113" s="31">
        <v>0.97599999999999998</v>
      </c>
      <c r="I113" s="28">
        <f t="shared" si="46"/>
        <v>3235.0588952234129</v>
      </c>
      <c r="J113" s="51">
        <f t="shared" ref="J113" si="52">(I113+I114)/2</f>
        <v>3197.6595750079123</v>
      </c>
    </row>
    <row r="114" spans="6:10" ht="15" x14ac:dyDescent="0.35">
      <c r="F114" s="50"/>
      <c r="G114" s="51"/>
      <c r="H114" s="31">
        <v>0.96199999999999997</v>
      </c>
      <c r="I114" s="28">
        <f t="shared" si="46"/>
        <v>3160.2602547924112</v>
      </c>
      <c r="J114" s="51"/>
    </row>
    <row r="115" spans="6:10" ht="15" x14ac:dyDescent="0.35">
      <c r="F115" s="50"/>
      <c r="G115" s="51" t="s">
        <v>8</v>
      </c>
      <c r="H115" s="31">
        <v>1.0660000000000001</v>
      </c>
      <c r="I115" s="28">
        <f t="shared" si="46"/>
        <v>3746.641696265825</v>
      </c>
      <c r="J115" s="51">
        <f t="shared" ref="J115" si="53">(I115+I116)/2</f>
        <v>3713.8983095669209</v>
      </c>
    </row>
    <row r="116" spans="6:10" ht="15" x14ac:dyDescent="0.35">
      <c r="F116" s="50"/>
      <c r="G116" s="51"/>
      <c r="H116" s="31">
        <v>1.0549999999999999</v>
      </c>
      <c r="I116" s="28">
        <f t="shared" si="46"/>
        <v>3681.1549228680174</v>
      </c>
      <c r="J116" s="51"/>
    </row>
    <row r="117" spans="6:10" ht="15" x14ac:dyDescent="0.35">
      <c r="F117" s="50"/>
      <c r="G117" s="51" t="s">
        <v>9</v>
      </c>
      <c r="H117" s="31">
        <v>1.147</v>
      </c>
      <c r="I117" s="28">
        <f t="shared" si="46"/>
        <v>4256.0001386090516</v>
      </c>
      <c r="J117" s="51">
        <f t="shared" ref="J117" si="54">(I117+I118)/2</f>
        <v>4190.8324268911829</v>
      </c>
    </row>
    <row r="118" spans="6:10" ht="15" x14ac:dyDescent="0.35">
      <c r="F118" s="50"/>
      <c r="G118" s="51"/>
      <c r="H118" s="31">
        <v>1.127</v>
      </c>
      <c r="I118" s="28">
        <f t="shared" si="46"/>
        <v>4125.6647151733141</v>
      </c>
      <c r="J118" s="51"/>
    </row>
    <row r="119" spans="6:10" ht="15" x14ac:dyDescent="0.35">
      <c r="F119" s="50"/>
      <c r="G119" s="51" t="s">
        <v>10</v>
      </c>
      <c r="H119" s="31">
        <v>1.0840000000000001</v>
      </c>
      <c r="I119" s="28">
        <f t="shared" si="46"/>
        <v>3855.6564228573575</v>
      </c>
      <c r="J119" s="51">
        <f t="shared" ref="J119" si="55">(I119+I120)/2</f>
        <v>3759.5493384790825</v>
      </c>
    </row>
    <row r="120" spans="6:10" ht="15" x14ac:dyDescent="0.35">
      <c r="F120" s="50"/>
      <c r="G120" s="51"/>
      <c r="H120" s="31">
        <v>1.052</v>
      </c>
      <c r="I120" s="28">
        <f t="shared" si="46"/>
        <v>3663.4422541008075</v>
      </c>
      <c r="J120" s="51"/>
    </row>
    <row r="121" spans="6:10" ht="15" x14ac:dyDescent="0.35">
      <c r="F121" s="50"/>
      <c r="G121" s="51" t="s">
        <v>11</v>
      </c>
      <c r="H121" s="31">
        <v>1.181</v>
      </c>
      <c r="I121" s="28">
        <f t="shared" si="46"/>
        <v>4484.753326655974</v>
      </c>
      <c r="J121" s="51">
        <f t="shared" ref="J121" si="56">(I121+I122)/2</f>
        <v>4170.204874756666</v>
      </c>
    </row>
    <row r="122" spans="6:10" ht="15" x14ac:dyDescent="0.35">
      <c r="F122" s="50"/>
      <c r="G122" s="51"/>
      <c r="H122" s="31">
        <v>1.0840000000000001</v>
      </c>
      <c r="I122" s="28">
        <f t="shared" si="46"/>
        <v>3855.6564228573575</v>
      </c>
      <c r="J122" s="51"/>
    </row>
    <row r="123" spans="6:10" ht="15" x14ac:dyDescent="0.35">
      <c r="F123" s="50"/>
      <c r="G123" s="51" t="s">
        <v>12</v>
      </c>
      <c r="H123" s="31">
        <v>1.119</v>
      </c>
      <c r="I123" s="28">
        <f t="shared" si="46"/>
        <v>4074.386380002406</v>
      </c>
      <c r="J123" s="51">
        <f t="shared" ref="J123" si="57">(I123+I124)/2</f>
        <v>3822.2076079192975</v>
      </c>
    </row>
    <row r="124" spans="6:10" ht="15" x14ac:dyDescent="0.35">
      <c r="F124" s="50"/>
      <c r="G124" s="51"/>
      <c r="H124" s="31">
        <v>1.036</v>
      </c>
      <c r="I124" s="28">
        <f t="shared" si="46"/>
        <v>3570.0288358361886</v>
      </c>
      <c r="J124" s="51"/>
    </row>
    <row r="125" spans="6:10" ht="15" x14ac:dyDescent="0.35">
      <c r="F125" s="50"/>
      <c r="G125" s="51" t="s">
        <v>13</v>
      </c>
      <c r="H125" s="31">
        <v>1.0569999999999999</v>
      </c>
      <c r="I125" s="28">
        <f t="shared" si="46"/>
        <v>3692.9983309539284</v>
      </c>
      <c r="J125" s="51">
        <f t="shared" ref="J125" si="58">(I125+I126)/2</f>
        <v>3518.5417061491398</v>
      </c>
    </row>
    <row r="126" spans="6:10" ht="15" x14ac:dyDescent="0.35">
      <c r="F126" s="50"/>
      <c r="G126" s="51"/>
      <c r="H126" s="31">
        <v>0.996</v>
      </c>
      <c r="I126" s="28">
        <f t="shared" si="46"/>
        <v>3344.0850813443508</v>
      </c>
      <c r="J126" s="51"/>
    </row>
    <row r="127" spans="6:10" ht="15" x14ac:dyDescent="0.35">
      <c r="F127" s="50"/>
      <c r="G127" s="51" t="s">
        <v>14</v>
      </c>
      <c r="H127" s="31">
        <v>1.214</v>
      </c>
      <c r="I127" s="28">
        <f t="shared" si="46"/>
        <v>4715.7179383054445</v>
      </c>
      <c r="J127" s="51">
        <f t="shared" ref="J127" si="59">(I127+I128)/2</f>
        <v>4566.1181026891682</v>
      </c>
    </row>
    <row r="128" spans="6:10" ht="15" x14ac:dyDescent="0.35">
      <c r="F128" s="50"/>
      <c r="G128" s="51"/>
      <c r="H128" s="31">
        <v>1.171</v>
      </c>
      <c r="I128" s="28">
        <f t="shared" si="46"/>
        <v>4416.5182670728909</v>
      </c>
      <c r="J128" s="51"/>
    </row>
    <row r="129" spans="6:10" ht="15" x14ac:dyDescent="0.35">
      <c r="F129" s="50"/>
      <c r="G129" s="51" t="s">
        <v>15</v>
      </c>
      <c r="H129" s="31">
        <v>0.85099999999999998</v>
      </c>
      <c r="I129" s="28">
        <f t="shared" si="46"/>
        <v>2609.0360045338234</v>
      </c>
      <c r="J129" s="51">
        <f t="shared" ref="J129" si="60">(I129+I130)/2</f>
        <v>2796.3567458827583</v>
      </c>
    </row>
    <row r="130" spans="6:10" ht="15" x14ac:dyDescent="0.35">
      <c r="F130" s="50"/>
      <c r="G130" s="51"/>
      <c r="H130" s="31">
        <v>0.92800000000000005</v>
      </c>
      <c r="I130" s="28">
        <f t="shared" si="46"/>
        <v>2983.6774872316928</v>
      </c>
      <c r="J130" s="51"/>
    </row>
    <row r="131" spans="6:10" ht="15" x14ac:dyDescent="0.35">
      <c r="F131" s="10"/>
      <c r="G131" s="25"/>
      <c r="H131" s="31"/>
      <c r="I131" s="28"/>
      <c r="J131" s="25"/>
    </row>
    <row r="133" spans="6:10" x14ac:dyDescent="0.25">
      <c r="F133" s="50" t="s">
        <v>49</v>
      </c>
      <c r="G133" s="25" t="s">
        <v>63</v>
      </c>
      <c r="H133" s="25" t="s">
        <v>64</v>
      </c>
      <c r="I133" s="25" t="s">
        <v>65</v>
      </c>
      <c r="J133" s="26" t="s">
        <v>77</v>
      </c>
    </row>
    <row r="134" spans="6:10" ht="15" x14ac:dyDescent="0.35">
      <c r="F134" s="50"/>
      <c r="G134" s="51" t="s">
        <v>1</v>
      </c>
      <c r="H134" s="31">
        <v>1.5269999999999999</v>
      </c>
      <c r="I134" s="28">
        <f t="shared" ref="I134:I163" si="61">($B$29+$B$30*H134)/(1+$B$31*H134+$B$32*H134^2)*$B$34</f>
        <v>7409.7897392681089</v>
      </c>
      <c r="J134" s="51">
        <f t="shared" ref="J134:J162" si="62">(I134+I135)/2</f>
        <v>7667.6400501250992</v>
      </c>
    </row>
    <row r="135" spans="6:10" ht="15" x14ac:dyDescent="0.35">
      <c r="F135" s="50"/>
      <c r="G135" s="51"/>
      <c r="H135" s="31">
        <v>1.5760000000000001</v>
      </c>
      <c r="I135" s="28">
        <f t="shared" si="61"/>
        <v>7925.4903609820904</v>
      </c>
      <c r="J135" s="51"/>
    </row>
    <row r="136" spans="6:10" ht="15" x14ac:dyDescent="0.35">
      <c r="F136" s="50"/>
      <c r="G136" s="51" t="s">
        <v>2</v>
      </c>
      <c r="H136" s="31">
        <v>1.5489999999999999</v>
      </c>
      <c r="I136" s="28">
        <f t="shared" si="61"/>
        <v>7637.8584394962381</v>
      </c>
      <c r="J136" s="51">
        <f t="shared" si="62"/>
        <v>7318.666557472804</v>
      </c>
    </row>
    <row r="137" spans="6:10" ht="15" x14ac:dyDescent="0.35">
      <c r="F137" s="50"/>
      <c r="G137" s="51"/>
      <c r="H137" s="31">
        <v>1.486</v>
      </c>
      <c r="I137" s="28">
        <f t="shared" si="61"/>
        <v>6999.4746754493699</v>
      </c>
      <c r="J137" s="51"/>
    </row>
    <row r="138" spans="6:10" ht="15" x14ac:dyDescent="0.35">
      <c r="F138" s="50"/>
      <c r="G138" s="51" t="s">
        <v>3</v>
      </c>
      <c r="H138" s="31">
        <v>1.0049999999999999</v>
      </c>
      <c r="I138" s="28">
        <f t="shared" si="61"/>
        <v>3393.9945048435093</v>
      </c>
      <c r="J138" s="51">
        <f t="shared" si="62"/>
        <v>3338.8981070807249</v>
      </c>
    </row>
    <row r="139" spans="6:10" ht="15" x14ac:dyDescent="0.35">
      <c r="F139" s="50"/>
      <c r="G139" s="51"/>
      <c r="H139" s="31">
        <v>0.98499999999999999</v>
      </c>
      <c r="I139" s="28">
        <f t="shared" si="61"/>
        <v>3283.8017093179401</v>
      </c>
      <c r="J139" s="51"/>
    </row>
    <row r="140" spans="6:10" ht="15" x14ac:dyDescent="0.35">
      <c r="F140" s="50"/>
      <c r="G140" s="51" t="s">
        <v>4</v>
      </c>
      <c r="H140" s="31">
        <v>0.85599999999999998</v>
      </c>
      <c r="I140" s="28">
        <f t="shared" si="61"/>
        <v>2632.3438107658149</v>
      </c>
      <c r="J140" s="51">
        <f t="shared" si="62"/>
        <v>2523.2501386507033</v>
      </c>
    </row>
    <row r="141" spans="6:10" ht="15" x14ac:dyDescent="0.35">
      <c r="F141" s="50"/>
      <c r="G141" s="51"/>
      <c r="H141" s="31">
        <v>0.80800000000000005</v>
      </c>
      <c r="I141" s="28">
        <f t="shared" si="61"/>
        <v>2414.1564665355918</v>
      </c>
      <c r="J141" s="51"/>
    </row>
    <row r="142" spans="6:10" ht="15" x14ac:dyDescent="0.35">
      <c r="F142" s="50"/>
      <c r="G142" s="51" t="s">
        <v>5</v>
      </c>
      <c r="H142" s="31">
        <v>1.3580000000000001</v>
      </c>
      <c r="I142" s="28">
        <f t="shared" si="61"/>
        <v>5835.0214933989355</v>
      </c>
      <c r="J142" s="51">
        <f t="shared" si="62"/>
        <v>5809.7784639266038</v>
      </c>
    </row>
    <row r="143" spans="6:10" ht="15" x14ac:dyDescent="0.35">
      <c r="F143" s="50"/>
      <c r="G143" s="51"/>
      <c r="H143" s="31">
        <v>1.3520000000000001</v>
      </c>
      <c r="I143" s="28">
        <f t="shared" si="61"/>
        <v>5784.535434454272</v>
      </c>
      <c r="J143" s="51"/>
    </row>
    <row r="144" spans="6:10" ht="15" x14ac:dyDescent="0.35">
      <c r="F144" s="50"/>
      <c r="G144" s="51" t="s">
        <v>6</v>
      </c>
      <c r="H144" s="31">
        <v>1.4379999999999999</v>
      </c>
      <c r="I144" s="28">
        <f t="shared" si="61"/>
        <v>6542.684141432057</v>
      </c>
      <c r="J144" s="51">
        <f t="shared" si="62"/>
        <v>6487.5123457093914</v>
      </c>
    </row>
    <row r="145" spans="6:10" ht="15" x14ac:dyDescent="0.35">
      <c r="F145" s="50"/>
      <c r="G145" s="51"/>
      <c r="H145" s="31">
        <v>1.4259999999999999</v>
      </c>
      <c r="I145" s="28">
        <f t="shared" si="61"/>
        <v>6432.3405499867258</v>
      </c>
      <c r="J145" s="51"/>
    </row>
    <row r="146" spans="6:10" ht="15" x14ac:dyDescent="0.35">
      <c r="F146" s="50"/>
      <c r="G146" s="51" t="s">
        <v>7</v>
      </c>
      <c r="H146" s="31">
        <v>1.4379999999999999</v>
      </c>
      <c r="I146" s="28">
        <f t="shared" si="61"/>
        <v>6542.684141432057</v>
      </c>
      <c r="J146" s="51">
        <f t="shared" si="62"/>
        <v>6142.7077325297041</v>
      </c>
    </row>
    <row r="147" spans="6:10" ht="15" x14ac:dyDescent="0.35">
      <c r="F147" s="50"/>
      <c r="G147" s="51"/>
      <c r="H147" s="31">
        <v>1.347</v>
      </c>
      <c r="I147" s="28">
        <f t="shared" si="61"/>
        <v>5742.7313236273512</v>
      </c>
      <c r="J147" s="51"/>
    </row>
    <row r="148" spans="6:10" ht="15" x14ac:dyDescent="0.35">
      <c r="F148" s="50"/>
      <c r="G148" s="51" t="s">
        <v>8</v>
      </c>
      <c r="H148" s="31">
        <v>1.37</v>
      </c>
      <c r="I148" s="28">
        <f t="shared" si="61"/>
        <v>5937.052802302951</v>
      </c>
      <c r="J148" s="51">
        <f t="shared" si="62"/>
        <v>5749.3518870620146</v>
      </c>
    </row>
    <row r="149" spans="6:10" ht="15" x14ac:dyDescent="0.35">
      <c r="F149" s="50"/>
      <c r="G149" s="51"/>
      <c r="H149" s="31">
        <v>1.325</v>
      </c>
      <c r="I149" s="28">
        <f t="shared" si="61"/>
        <v>5561.6509718210782</v>
      </c>
      <c r="J149" s="51"/>
    </row>
    <row r="150" spans="6:10" ht="15" x14ac:dyDescent="0.35">
      <c r="F150" s="50"/>
      <c r="G150" s="51" t="s">
        <v>9</v>
      </c>
      <c r="H150" s="31">
        <v>1.4490000000000001</v>
      </c>
      <c r="I150" s="28">
        <f t="shared" si="61"/>
        <v>6645.1711772437902</v>
      </c>
      <c r="J150" s="51">
        <f t="shared" si="62"/>
        <v>6347.1841571836339</v>
      </c>
    </row>
    <row r="151" spans="6:10" ht="15" x14ac:dyDescent="0.35">
      <c r="F151" s="50"/>
      <c r="G151" s="51"/>
      <c r="H151" s="31">
        <v>1.383</v>
      </c>
      <c r="I151" s="28">
        <f t="shared" si="61"/>
        <v>6049.1971371234777</v>
      </c>
      <c r="J151" s="51"/>
    </row>
    <row r="152" spans="6:10" ht="15" x14ac:dyDescent="0.35">
      <c r="F152" s="50"/>
      <c r="G152" s="51" t="s">
        <v>10</v>
      </c>
      <c r="H152" s="31">
        <v>0.98</v>
      </c>
      <c r="I152" s="28">
        <f t="shared" si="61"/>
        <v>3256.6583392048851</v>
      </c>
      <c r="J152" s="51">
        <f t="shared" si="62"/>
        <v>3074.841704727879</v>
      </c>
    </row>
    <row r="153" spans="6:10" ht="15" x14ac:dyDescent="0.35">
      <c r="F153" s="50"/>
      <c r="G153" s="51"/>
      <c r="H153" s="31">
        <v>0.91</v>
      </c>
      <c r="I153" s="28">
        <f t="shared" si="61"/>
        <v>2893.0250702508729</v>
      </c>
      <c r="J153" s="51"/>
    </row>
    <row r="154" spans="6:10" ht="15" x14ac:dyDescent="0.35">
      <c r="F154" s="50"/>
      <c r="G154" s="51" t="s">
        <v>11</v>
      </c>
      <c r="H154" s="31">
        <v>1.405</v>
      </c>
      <c r="I154" s="28">
        <f t="shared" si="61"/>
        <v>6242.8555087064351</v>
      </c>
      <c r="J154" s="51">
        <f t="shared" si="62"/>
        <v>5869.8999386060632</v>
      </c>
    </row>
    <row r="155" spans="6:10" ht="15" x14ac:dyDescent="0.35">
      <c r="F155" s="50"/>
      <c r="G155" s="51"/>
      <c r="H155" s="31">
        <v>1.3169999999999999</v>
      </c>
      <c r="I155" s="28">
        <f t="shared" si="61"/>
        <v>5496.9443685056913</v>
      </c>
      <c r="J155" s="51"/>
    </row>
    <row r="156" spans="6:10" ht="15" x14ac:dyDescent="0.35">
      <c r="F156" s="50"/>
      <c r="G156" s="51" t="s">
        <v>12</v>
      </c>
      <c r="H156" s="31">
        <v>1.149</v>
      </c>
      <c r="I156" s="28">
        <f t="shared" si="61"/>
        <v>4269.2037292844161</v>
      </c>
      <c r="J156" s="51">
        <f t="shared" si="62"/>
        <v>4047.1725924015714</v>
      </c>
    </row>
    <row r="157" spans="6:10" ht="15" x14ac:dyDescent="0.35">
      <c r="F157" s="50"/>
      <c r="G157" s="51"/>
      <c r="H157" s="31">
        <v>1.079</v>
      </c>
      <c r="I157" s="28">
        <f t="shared" si="61"/>
        <v>3825.1414555187266</v>
      </c>
      <c r="J157" s="51"/>
    </row>
    <row r="158" spans="6:10" ht="15" x14ac:dyDescent="0.35">
      <c r="F158" s="50"/>
      <c r="G158" s="51" t="s">
        <v>13</v>
      </c>
      <c r="H158" s="31">
        <v>1.218</v>
      </c>
      <c r="I158" s="28">
        <f t="shared" si="61"/>
        <v>4744.3281078602595</v>
      </c>
      <c r="J158" s="51">
        <f t="shared" si="62"/>
        <v>4546.7055564813018</v>
      </c>
    </row>
    <row r="159" spans="6:10" ht="15" x14ac:dyDescent="0.35">
      <c r="F159" s="50"/>
      <c r="G159" s="51"/>
      <c r="H159" s="31">
        <v>1.161</v>
      </c>
      <c r="I159" s="28">
        <f t="shared" si="61"/>
        <v>4349.083005102344</v>
      </c>
      <c r="J159" s="51"/>
    </row>
    <row r="160" spans="6:10" ht="15" x14ac:dyDescent="0.35">
      <c r="F160" s="50"/>
      <c r="G160" s="51" t="s">
        <v>14</v>
      </c>
      <c r="H160" s="31">
        <v>1.254</v>
      </c>
      <c r="I160" s="28">
        <f t="shared" si="61"/>
        <v>5007.961803381264</v>
      </c>
      <c r="J160" s="51">
        <f t="shared" si="62"/>
        <v>4956.0365339048103</v>
      </c>
    </row>
    <row r="161" spans="6:10" ht="15" x14ac:dyDescent="0.35">
      <c r="F161" s="50"/>
      <c r="G161" s="51"/>
      <c r="H161" s="31">
        <v>1.24</v>
      </c>
      <c r="I161" s="28">
        <f t="shared" si="61"/>
        <v>4904.1112644283567</v>
      </c>
      <c r="J161" s="51"/>
    </row>
    <row r="162" spans="6:10" ht="15" x14ac:dyDescent="0.35">
      <c r="F162" s="50"/>
      <c r="G162" s="51" t="s">
        <v>15</v>
      </c>
      <c r="H162" s="31">
        <v>0.89900000000000002</v>
      </c>
      <c r="I162" s="28">
        <f t="shared" si="61"/>
        <v>2838.5675730558578</v>
      </c>
      <c r="J162" s="51">
        <f t="shared" si="62"/>
        <v>2770.8324576772693</v>
      </c>
    </row>
    <row r="163" spans="6:10" ht="15" x14ac:dyDescent="0.35">
      <c r="F163" s="50"/>
      <c r="G163" s="51"/>
      <c r="H163" s="31">
        <v>0.871</v>
      </c>
      <c r="I163" s="28">
        <f t="shared" si="61"/>
        <v>2703.0973422986813</v>
      </c>
      <c r="J163" s="51"/>
    </row>
  </sheetData>
  <mergeCells count="155">
    <mergeCell ref="F100:F130"/>
    <mergeCell ref="G101:G102"/>
    <mergeCell ref="J101:J102"/>
    <mergeCell ref="G103:G104"/>
    <mergeCell ref="J103:J104"/>
    <mergeCell ref="G105:G106"/>
    <mergeCell ref="J105:J106"/>
    <mergeCell ref="G107:G108"/>
    <mergeCell ref="J107:J108"/>
    <mergeCell ref="G109:G110"/>
    <mergeCell ref="J109:J110"/>
    <mergeCell ref="G111:G112"/>
    <mergeCell ref="J111:J112"/>
    <mergeCell ref="G113:G114"/>
    <mergeCell ref="J113:J114"/>
    <mergeCell ref="G115:G116"/>
    <mergeCell ref="J115:J116"/>
    <mergeCell ref="G129:G130"/>
    <mergeCell ref="J129:J130"/>
    <mergeCell ref="G123:G124"/>
    <mergeCell ref="J123:J124"/>
    <mergeCell ref="G125:G126"/>
    <mergeCell ref="J125:J126"/>
    <mergeCell ref="G127:G128"/>
    <mergeCell ref="F67:F97"/>
    <mergeCell ref="G68:G69"/>
    <mergeCell ref="J68:J69"/>
    <mergeCell ref="G70:G71"/>
    <mergeCell ref="J70:J71"/>
    <mergeCell ref="G72:G73"/>
    <mergeCell ref="J72:J73"/>
    <mergeCell ref="G74:G75"/>
    <mergeCell ref="J74:J75"/>
    <mergeCell ref="G76:G77"/>
    <mergeCell ref="J76:J77"/>
    <mergeCell ref="G78:G79"/>
    <mergeCell ref="J78:J79"/>
    <mergeCell ref="G80:G81"/>
    <mergeCell ref="J80:J81"/>
    <mergeCell ref="G82:G83"/>
    <mergeCell ref="G88:G89"/>
    <mergeCell ref="J88:J89"/>
    <mergeCell ref="G90:G91"/>
    <mergeCell ref="J90:J91"/>
    <mergeCell ref="G92:G93"/>
    <mergeCell ref="J92:J93"/>
    <mergeCell ref="J82:J83"/>
    <mergeCell ref="G84:G85"/>
    <mergeCell ref="J2:J3"/>
    <mergeCell ref="G6:G7"/>
    <mergeCell ref="G8:G9"/>
    <mergeCell ref="G18:G19"/>
    <mergeCell ref="G20:G21"/>
    <mergeCell ref="J4:J5"/>
    <mergeCell ref="J6:J7"/>
    <mergeCell ref="J8:J9"/>
    <mergeCell ref="J10:J11"/>
    <mergeCell ref="J12:J13"/>
    <mergeCell ref="J14:J15"/>
    <mergeCell ref="J16:J17"/>
    <mergeCell ref="J18:J19"/>
    <mergeCell ref="J20:J21"/>
    <mergeCell ref="G10:G11"/>
    <mergeCell ref="G12:G13"/>
    <mergeCell ref="G14:G15"/>
    <mergeCell ref="G16:G17"/>
    <mergeCell ref="G37:G38"/>
    <mergeCell ref="J37:J38"/>
    <mergeCell ref="G39:G40"/>
    <mergeCell ref="J39:J40"/>
    <mergeCell ref="G41:G42"/>
    <mergeCell ref="J41:J42"/>
    <mergeCell ref="G43:G44"/>
    <mergeCell ref="J43:J44"/>
    <mergeCell ref="F1:F31"/>
    <mergeCell ref="G2:G3"/>
    <mergeCell ref="G4:G5"/>
    <mergeCell ref="G22:G23"/>
    <mergeCell ref="G24:G25"/>
    <mergeCell ref="G26:G27"/>
    <mergeCell ref="G28:G29"/>
    <mergeCell ref="G30:G31"/>
    <mergeCell ref="F34:F64"/>
    <mergeCell ref="G35:G36"/>
    <mergeCell ref="G45:G46"/>
    <mergeCell ref="G61:G62"/>
    <mergeCell ref="J22:J23"/>
    <mergeCell ref="J24:J25"/>
    <mergeCell ref="J26:J27"/>
    <mergeCell ref="J28:J29"/>
    <mergeCell ref="G121:G122"/>
    <mergeCell ref="J121:J122"/>
    <mergeCell ref="G55:G56"/>
    <mergeCell ref="J55:J56"/>
    <mergeCell ref="G57:G58"/>
    <mergeCell ref="J57:J58"/>
    <mergeCell ref="G59:G60"/>
    <mergeCell ref="J59:J60"/>
    <mergeCell ref="J45:J46"/>
    <mergeCell ref="G47:G48"/>
    <mergeCell ref="J47:J48"/>
    <mergeCell ref="G49:G50"/>
    <mergeCell ref="J49:J50"/>
    <mergeCell ref="G51:G52"/>
    <mergeCell ref="J51:J52"/>
    <mergeCell ref="G53:G54"/>
    <mergeCell ref="J53:J54"/>
    <mergeCell ref="F133:F163"/>
    <mergeCell ref="G134:G135"/>
    <mergeCell ref="J134:J135"/>
    <mergeCell ref="G136:G137"/>
    <mergeCell ref="J136:J137"/>
    <mergeCell ref="G138:G139"/>
    <mergeCell ref="J138:J139"/>
    <mergeCell ref="G140:G141"/>
    <mergeCell ref="J140:J141"/>
    <mergeCell ref="G142:G143"/>
    <mergeCell ref="J142:J143"/>
    <mergeCell ref="G144:G145"/>
    <mergeCell ref="J144:J145"/>
    <mergeCell ref="G146:G147"/>
    <mergeCell ref="J146:J147"/>
    <mergeCell ref="G148:G149"/>
    <mergeCell ref="G150:G151"/>
    <mergeCell ref="J150:J151"/>
    <mergeCell ref="G152:G153"/>
    <mergeCell ref="J152:J153"/>
    <mergeCell ref="G154:G155"/>
    <mergeCell ref="J154:J155"/>
    <mergeCell ref="G156:G157"/>
    <mergeCell ref="J156:J157"/>
    <mergeCell ref="J148:J149"/>
    <mergeCell ref="J35:J36"/>
    <mergeCell ref="J30:J31"/>
    <mergeCell ref="G158:G159"/>
    <mergeCell ref="J158:J159"/>
    <mergeCell ref="G160:G161"/>
    <mergeCell ref="J160:J161"/>
    <mergeCell ref="G162:G163"/>
    <mergeCell ref="J162:J163"/>
    <mergeCell ref="J61:J62"/>
    <mergeCell ref="G63:G64"/>
    <mergeCell ref="J63:J64"/>
    <mergeCell ref="J84:J85"/>
    <mergeCell ref="G86:G87"/>
    <mergeCell ref="J86:J87"/>
    <mergeCell ref="G94:G95"/>
    <mergeCell ref="J94:J95"/>
    <mergeCell ref="G96:G97"/>
    <mergeCell ref="J96:J97"/>
    <mergeCell ref="J127:J128"/>
    <mergeCell ref="G117:G118"/>
    <mergeCell ref="J117:J118"/>
    <mergeCell ref="G119:G120"/>
    <mergeCell ref="J119:J120"/>
  </mergeCells>
  <phoneticPr fontId="1" type="noConversion"/>
  <pageMargins left="0.7" right="0.7" top="0.75" bottom="0.75" header="0.3" footer="0.3"/>
  <pageSetup paperSize="9" orientation="portrait" horizontalDpi="300" verticalDpi="3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A444A6-7ED2-4D5B-A85A-22AAB8E571C8}">
  <dimension ref="A1:J163"/>
  <sheetViews>
    <sheetView zoomScaleNormal="100" workbookViewId="0">
      <selection activeCell="F1" sqref="F1:F31"/>
    </sheetView>
  </sheetViews>
  <sheetFormatPr defaultRowHeight="13.8" x14ac:dyDescent="0.25"/>
  <cols>
    <col min="1" max="1" width="41.6640625" style="14" bestFit="1" customWidth="1"/>
    <col min="2" max="2" width="12.33203125" style="14" customWidth="1"/>
    <col min="3" max="3" width="11.88671875" style="14" customWidth="1"/>
    <col min="4" max="5" width="8.88671875" style="15"/>
    <col min="6" max="6" width="8.88671875" style="33"/>
    <col min="7" max="7" width="17.5546875" style="37" customWidth="1"/>
    <col min="8" max="8" width="20.44140625" style="37" bestFit="1" customWidth="1"/>
    <col min="9" max="9" width="22.21875" style="37" bestFit="1" customWidth="1"/>
    <col min="10" max="10" width="17.5546875" style="37" bestFit="1" customWidth="1"/>
    <col min="11" max="16384" width="8.88671875" style="15"/>
  </cols>
  <sheetData>
    <row r="1" spans="1:10" x14ac:dyDescent="0.25">
      <c r="A1" s="39" t="s">
        <v>67</v>
      </c>
      <c r="B1" s="1" t="s">
        <v>57</v>
      </c>
      <c r="C1" s="1" t="s">
        <v>58</v>
      </c>
      <c r="F1" s="52" t="s">
        <v>0</v>
      </c>
      <c r="G1" s="25" t="s">
        <v>63</v>
      </c>
      <c r="H1" s="25" t="s">
        <v>64</v>
      </c>
      <c r="I1" s="32" t="s">
        <v>66</v>
      </c>
      <c r="J1" s="26" t="s">
        <v>77</v>
      </c>
    </row>
    <row r="2" spans="1:10" ht="15" x14ac:dyDescent="0.35">
      <c r="A2" s="16">
        <v>1000</v>
      </c>
      <c r="B2" s="17">
        <v>1.982</v>
      </c>
      <c r="C2" s="17">
        <f t="shared" ref="C2:C9" si="0">B2-$B$9</f>
        <v>1.909</v>
      </c>
      <c r="F2" s="52"/>
      <c r="G2" s="42" t="s">
        <v>31</v>
      </c>
      <c r="H2" s="35">
        <v>0.33</v>
      </c>
      <c r="I2" s="36">
        <f>($B$29+$B$30*H2)/(1+$B$31*H2+$B$32*H2^2)*$B$34</f>
        <v>744.83362820622938</v>
      </c>
      <c r="J2" s="42">
        <f>(I2+I3)/2</f>
        <v>788.74486455700753</v>
      </c>
    </row>
    <row r="3" spans="1:10" ht="15" x14ac:dyDescent="0.35">
      <c r="A3" s="16">
        <v>500</v>
      </c>
      <c r="B3" s="17">
        <v>1.4119999999999999</v>
      </c>
      <c r="C3" s="17">
        <f t="shared" si="0"/>
        <v>1.339</v>
      </c>
      <c r="F3" s="52"/>
      <c r="G3" s="42"/>
      <c r="H3" s="35">
        <v>0.36299999999999999</v>
      </c>
      <c r="I3" s="36">
        <f t="shared" ref="I3:I31" si="1">($B$29+$B$30*H3)/(1+$B$31*H3+$B$32*H3^2)*$B$34</f>
        <v>832.6561009077858</v>
      </c>
      <c r="J3" s="42"/>
    </row>
    <row r="4" spans="1:10" ht="15" x14ac:dyDescent="0.35">
      <c r="A4" s="16">
        <v>250</v>
      </c>
      <c r="B4" s="17">
        <v>0.95599999999999996</v>
      </c>
      <c r="C4" s="17">
        <f t="shared" si="0"/>
        <v>0.88300000000000001</v>
      </c>
      <c r="F4" s="52"/>
      <c r="G4" s="42" t="s">
        <v>32</v>
      </c>
      <c r="H4" s="35">
        <v>0.32900000000000001</v>
      </c>
      <c r="I4" s="36">
        <f t="shared" si="1"/>
        <v>742.20891786317361</v>
      </c>
      <c r="J4" s="42">
        <f t="shared" ref="J4" si="2">(I4+I5)/2</f>
        <v>764.66446401227017</v>
      </c>
    </row>
    <row r="5" spans="1:10" ht="15" x14ac:dyDescent="0.35">
      <c r="A5" s="16">
        <v>125</v>
      </c>
      <c r="B5" s="17">
        <v>0.51</v>
      </c>
      <c r="C5" s="17">
        <f t="shared" si="0"/>
        <v>0.437</v>
      </c>
      <c r="F5" s="52"/>
      <c r="G5" s="42"/>
      <c r="H5" s="35">
        <v>0.34599999999999997</v>
      </c>
      <c r="I5" s="36">
        <f t="shared" si="1"/>
        <v>787.12001016136674</v>
      </c>
      <c r="J5" s="42"/>
    </row>
    <row r="6" spans="1:10" ht="15" x14ac:dyDescent="0.35">
      <c r="A6" s="16">
        <v>62.5</v>
      </c>
      <c r="B6" s="17">
        <v>0.38300000000000001</v>
      </c>
      <c r="C6" s="17">
        <f t="shared" si="0"/>
        <v>0.31</v>
      </c>
      <c r="F6" s="52"/>
      <c r="G6" s="42" t="s">
        <v>33</v>
      </c>
      <c r="H6" s="35">
        <v>0.67600000000000005</v>
      </c>
      <c r="I6" s="36">
        <f t="shared" si="1"/>
        <v>1796.5195216438674</v>
      </c>
      <c r="J6" s="42">
        <f t="shared" ref="J6" si="3">(I6+I7)/2</f>
        <v>1884.1989503550678</v>
      </c>
    </row>
    <row r="7" spans="1:10" ht="15" x14ac:dyDescent="0.35">
      <c r="A7" s="16">
        <v>31.25</v>
      </c>
      <c r="B7" s="17">
        <v>0.27700000000000002</v>
      </c>
      <c r="C7" s="17">
        <f t="shared" si="0"/>
        <v>0.20400000000000001</v>
      </c>
      <c r="F7" s="52"/>
      <c r="G7" s="42"/>
      <c r="H7" s="35">
        <v>0.72499999999999998</v>
      </c>
      <c r="I7" s="36">
        <f t="shared" si="1"/>
        <v>1971.8783790662683</v>
      </c>
      <c r="J7" s="42"/>
    </row>
    <row r="8" spans="1:10" ht="15" x14ac:dyDescent="0.35">
      <c r="A8" s="16">
        <v>15.63</v>
      </c>
      <c r="B8" s="17">
        <v>0.14499999999999999</v>
      </c>
      <c r="C8" s="17">
        <f t="shared" si="0"/>
        <v>7.1999999999999995E-2</v>
      </c>
      <c r="F8" s="52"/>
      <c r="G8" s="42" t="s">
        <v>34</v>
      </c>
      <c r="H8" s="35">
        <v>0.25900000000000001</v>
      </c>
      <c r="I8" s="36">
        <f t="shared" si="1"/>
        <v>563.6517825329513</v>
      </c>
      <c r="J8" s="42">
        <f t="shared" ref="J8" si="4">(I8+I9)/2</f>
        <v>577.34992482438008</v>
      </c>
    </row>
    <row r="9" spans="1:10" ht="15" x14ac:dyDescent="0.35">
      <c r="A9" s="16">
        <v>0</v>
      </c>
      <c r="B9" s="17">
        <v>7.2999999999999995E-2</v>
      </c>
      <c r="C9" s="17">
        <f t="shared" si="0"/>
        <v>0</v>
      </c>
      <c r="F9" s="52"/>
      <c r="G9" s="42"/>
      <c r="H9" s="35">
        <v>0.27</v>
      </c>
      <c r="I9" s="36">
        <f t="shared" si="1"/>
        <v>591.04806711580886</v>
      </c>
      <c r="J9" s="42"/>
    </row>
    <row r="10" spans="1:10" ht="15" x14ac:dyDescent="0.35">
      <c r="F10" s="52"/>
      <c r="G10" s="42" t="s">
        <v>35</v>
      </c>
      <c r="H10" s="35">
        <v>0.55600000000000005</v>
      </c>
      <c r="I10" s="36">
        <f t="shared" si="1"/>
        <v>1396.8535517237999</v>
      </c>
      <c r="J10" s="42">
        <f t="shared" ref="J10" si="5">(I10+I11)/2</f>
        <v>1449.7961329492396</v>
      </c>
    </row>
    <row r="11" spans="1:10" ht="15" x14ac:dyDescent="0.35">
      <c r="F11" s="52"/>
      <c r="G11" s="42"/>
      <c r="H11" s="35">
        <v>0.58899999999999997</v>
      </c>
      <c r="I11" s="36">
        <f t="shared" si="1"/>
        <v>1502.7387141746792</v>
      </c>
      <c r="J11" s="42"/>
    </row>
    <row r="12" spans="1:10" ht="15" x14ac:dyDescent="0.35">
      <c r="F12" s="52"/>
      <c r="G12" s="42" t="s">
        <v>36</v>
      </c>
      <c r="H12" s="35">
        <v>0.54800000000000004</v>
      </c>
      <c r="I12" s="36">
        <f t="shared" si="1"/>
        <v>1371.6243599287541</v>
      </c>
      <c r="J12" s="42">
        <f t="shared" ref="J12" si="6">(I12+I13)/2</f>
        <v>1468.3398087795306</v>
      </c>
    </row>
    <row r="13" spans="1:10" ht="15" x14ac:dyDescent="0.35">
      <c r="F13" s="52"/>
      <c r="G13" s="42"/>
      <c r="H13" s="35">
        <v>0.60799999999999998</v>
      </c>
      <c r="I13" s="36">
        <f t="shared" si="1"/>
        <v>1565.0552576303071</v>
      </c>
      <c r="J13" s="42"/>
    </row>
    <row r="14" spans="1:10" ht="15" x14ac:dyDescent="0.35">
      <c r="F14" s="52"/>
      <c r="G14" s="42" t="s">
        <v>37</v>
      </c>
      <c r="H14" s="35">
        <v>0.51300000000000001</v>
      </c>
      <c r="I14" s="36">
        <f t="shared" si="1"/>
        <v>1263.214353495563</v>
      </c>
      <c r="J14" s="42">
        <f t="shared" ref="J14" si="7">(I14+I15)/2</f>
        <v>1295.5465757757934</v>
      </c>
    </row>
    <row r="15" spans="1:10" ht="15" x14ac:dyDescent="0.35">
      <c r="F15" s="52"/>
      <c r="G15" s="42"/>
      <c r="H15" s="35">
        <v>0.53400000000000003</v>
      </c>
      <c r="I15" s="36">
        <f t="shared" si="1"/>
        <v>1327.8787980560237</v>
      </c>
      <c r="J15" s="42"/>
    </row>
    <row r="16" spans="1:10" ht="15" x14ac:dyDescent="0.35">
      <c r="F16" s="52"/>
      <c r="G16" s="42" t="s">
        <v>38</v>
      </c>
      <c r="H16" s="35">
        <v>0.39800000000000002</v>
      </c>
      <c r="I16" s="36">
        <f t="shared" si="1"/>
        <v>928.41912493512734</v>
      </c>
      <c r="J16" s="42">
        <f t="shared" ref="J16" si="8">(I16+I17)/2</f>
        <v>957.81368193713752</v>
      </c>
    </row>
    <row r="17" spans="1:10" ht="15" x14ac:dyDescent="0.35">
      <c r="F17" s="52"/>
      <c r="G17" s="42"/>
      <c r="H17" s="35">
        <v>0.41899999999999998</v>
      </c>
      <c r="I17" s="36">
        <f t="shared" si="1"/>
        <v>987.20823893914758</v>
      </c>
      <c r="J17" s="42"/>
    </row>
    <row r="18" spans="1:10" ht="15" x14ac:dyDescent="0.35">
      <c r="F18" s="52"/>
      <c r="G18" s="42" t="s">
        <v>39</v>
      </c>
      <c r="H18" s="35">
        <v>0.499</v>
      </c>
      <c r="I18" s="36">
        <f t="shared" si="1"/>
        <v>1220.7303334383869</v>
      </c>
      <c r="J18" s="42">
        <f t="shared" ref="J18" si="9">(I18+I19)/2</f>
        <v>1234.357432759231</v>
      </c>
    </row>
    <row r="19" spans="1:10" ht="15" x14ac:dyDescent="0.35">
      <c r="F19" s="52"/>
      <c r="G19" s="42"/>
      <c r="H19" s="35">
        <v>0.50800000000000001</v>
      </c>
      <c r="I19" s="36">
        <f t="shared" si="1"/>
        <v>1247.984532080075</v>
      </c>
      <c r="J19" s="42"/>
    </row>
    <row r="20" spans="1:10" ht="15" x14ac:dyDescent="0.35">
      <c r="F20" s="52"/>
      <c r="G20" s="42" t="s">
        <v>40</v>
      </c>
      <c r="H20" s="35">
        <v>0.56000000000000005</v>
      </c>
      <c r="I20" s="36">
        <f t="shared" si="1"/>
        <v>1409.5319001944417</v>
      </c>
      <c r="J20" s="42">
        <f t="shared" ref="J20" si="10">(I20+I21)/2</f>
        <v>1459.3915794504646</v>
      </c>
    </row>
    <row r="21" spans="1:10" ht="15" x14ac:dyDescent="0.35">
      <c r="F21" s="52"/>
      <c r="G21" s="42"/>
      <c r="H21" s="35">
        <v>0.59099999999999997</v>
      </c>
      <c r="I21" s="36">
        <f t="shared" si="1"/>
        <v>1509.2512587064875</v>
      </c>
      <c r="J21" s="42"/>
    </row>
    <row r="22" spans="1:10" ht="15" x14ac:dyDescent="0.35">
      <c r="F22" s="52"/>
      <c r="G22" s="42" t="s">
        <v>41</v>
      </c>
      <c r="H22" s="35">
        <v>0.40400000000000003</v>
      </c>
      <c r="I22" s="36">
        <f t="shared" si="1"/>
        <v>945.11277048357624</v>
      </c>
      <c r="J22" s="42">
        <f t="shared" ref="J22" si="11">(I22+I23)/2</f>
        <v>950.70018003122482</v>
      </c>
    </row>
    <row r="23" spans="1:10" ht="15" x14ac:dyDescent="0.35">
      <c r="F23" s="52"/>
      <c r="G23" s="42"/>
      <c r="H23" s="35">
        <v>0.40799999999999997</v>
      </c>
      <c r="I23" s="36">
        <f t="shared" si="1"/>
        <v>956.28758957887328</v>
      </c>
      <c r="J23" s="42"/>
    </row>
    <row r="24" spans="1:10" ht="15" x14ac:dyDescent="0.35">
      <c r="F24" s="52"/>
      <c r="G24" s="42" t="s">
        <v>42</v>
      </c>
      <c r="H24" s="35">
        <v>0.33600000000000002</v>
      </c>
      <c r="I24" s="36">
        <f t="shared" si="1"/>
        <v>760.62668270871927</v>
      </c>
      <c r="J24" s="42">
        <f t="shared" ref="J24" si="12">(I24+I25)/2</f>
        <v>804.75274746057471</v>
      </c>
    </row>
    <row r="25" spans="1:10" ht="15" x14ac:dyDescent="0.35">
      <c r="F25" s="52"/>
      <c r="G25" s="42"/>
      <c r="H25" s="35">
        <v>0.36899999999999999</v>
      </c>
      <c r="I25" s="36">
        <f t="shared" si="1"/>
        <v>848.87881221243015</v>
      </c>
      <c r="J25" s="42"/>
    </row>
    <row r="26" spans="1:10" ht="15" x14ac:dyDescent="0.35">
      <c r="F26" s="52"/>
      <c r="G26" s="42" t="s">
        <v>43</v>
      </c>
      <c r="H26" s="35">
        <v>0.45200000000000001</v>
      </c>
      <c r="I26" s="36">
        <f t="shared" si="1"/>
        <v>1081.6677200601396</v>
      </c>
      <c r="J26" s="42">
        <f t="shared" ref="J26" si="13">(I26+I27)/2</f>
        <v>1157.2429002621061</v>
      </c>
    </row>
    <row r="27" spans="1:10" ht="15" x14ac:dyDescent="0.35">
      <c r="A27" s="14" t="s">
        <v>56</v>
      </c>
      <c r="F27" s="52"/>
      <c r="G27" s="42"/>
      <c r="H27" s="35">
        <v>0.503</v>
      </c>
      <c r="I27" s="36">
        <f t="shared" si="1"/>
        <v>1232.8180804640729</v>
      </c>
      <c r="J27" s="42"/>
    </row>
    <row r="28" spans="1:10" ht="15" x14ac:dyDescent="0.35">
      <c r="A28" s="14" t="s">
        <v>51</v>
      </c>
      <c r="F28" s="52"/>
      <c r="G28" s="42" t="s">
        <v>44</v>
      </c>
      <c r="H28" s="35">
        <v>0.35099999999999998</v>
      </c>
      <c r="I28" s="36">
        <f t="shared" si="1"/>
        <v>800.44764051819493</v>
      </c>
      <c r="J28" s="42">
        <f t="shared" ref="J28" si="14">(I28+I29)/2</f>
        <v>826.01898219352336</v>
      </c>
    </row>
    <row r="29" spans="1:10" ht="15" x14ac:dyDescent="0.35">
      <c r="A29" s="14" t="s">
        <v>52</v>
      </c>
      <c r="B29" s="14">
        <v>-1.6870617000000001</v>
      </c>
      <c r="F29" s="52"/>
      <c r="G29" s="42"/>
      <c r="H29" s="35">
        <v>0.37</v>
      </c>
      <c r="I29" s="36">
        <f t="shared" si="1"/>
        <v>851.59032386885178</v>
      </c>
      <c r="J29" s="42"/>
    </row>
    <row r="30" spans="1:10" ht="15" x14ac:dyDescent="0.35">
      <c r="A30" s="14" t="s">
        <v>53</v>
      </c>
      <c r="B30" s="14">
        <v>202.79438999999999</v>
      </c>
      <c r="F30" s="52"/>
      <c r="G30" s="42" t="s">
        <v>45</v>
      </c>
      <c r="H30" s="35">
        <v>0.372</v>
      </c>
      <c r="I30" s="36">
        <f t="shared" si="1"/>
        <v>857.01998908944586</v>
      </c>
      <c r="J30" s="42">
        <f t="shared" ref="J30" si="15">(I30+I31)/2</f>
        <v>846.1871834982187</v>
      </c>
    </row>
    <row r="31" spans="1:10" ht="15" x14ac:dyDescent="0.35">
      <c r="A31" s="14" t="s">
        <v>54</v>
      </c>
      <c r="B31" s="14">
        <v>-0.38760567000000001</v>
      </c>
      <c r="F31" s="52"/>
      <c r="G31" s="42"/>
      <c r="H31" s="35">
        <v>0.36399999999999999</v>
      </c>
      <c r="I31" s="36">
        <f t="shared" si="1"/>
        <v>835.35437790699166</v>
      </c>
      <c r="J31" s="42"/>
    </row>
    <row r="32" spans="1:10" x14ac:dyDescent="0.25">
      <c r="A32" s="14" t="s">
        <v>55</v>
      </c>
      <c r="B32" s="14">
        <v>3.4382113999999998E-2</v>
      </c>
      <c r="I32" s="32"/>
      <c r="J32" s="32"/>
    </row>
    <row r="33" spans="1:10" x14ac:dyDescent="0.25">
      <c r="I33" s="32"/>
      <c r="J33" s="32"/>
    </row>
    <row r="34" spans="1:10" x14ac:dyDescent="0.25">
      <c r="A34" s="41" t="s">
        <v>62</v>
      </c>
      <c r="B34" s="14">
        <v>10</v>
      </c>
      <c r="F34" s="44" t="s">
        <v>46</v>
      </c>
      <c r="G34" s="25" t="s">
        <v>63</v>
      </c>
      <c r="H34" s="25" t="s">
        <v>64</v>
      </c>
      <c r="I34" s="32" t="s">
        <v>66</v>
      </c>
      <c r="J34" s="26" t="s">
        <v>77</v>
      </c>
    </row>
    <row r="35" spans="1:10" ht="15" x14ac:dyDescent="0.35">
      <c r="F35" s="44"/>
      <c r="G35" s="42" t="s">
        <v>16</v>
      </c>
      <c r="H35" s="35">
        <v>0.28199999999999997</v>
      </c>
      <c r="I35" s="36">
        <f t="shared" ref="I35:I64" si="16">($B$29+$B$30*H35)/(1+$B$31*H35+$B$32*H35^2)*$B$34</f>
        <v>621.21255482825757</v>
      </c>
      <c r="J35" s="42">
        <f t="shared" ref="J35:J63" si="17">(I35+I36)/2</f>
        <v>666.04515672783441</v>
      </c>
    </row>
    <row r="36" spans="1:10" ht="15" x14ac:dyDescent="0.35">
      <c r="F36" s="44"/>
      <c r="G36" s="42"/>
      <c r="H36" s="35">
        <v>0.317</v>
      </c>
      <c r="I36" s="36">
        <f t="shared" si="16"/>
        <v>710.87775862741137</v>
      </c>
      <c r="J36" s="42"/>
    </row>
    <row r="37" spans="1:10" ht="15" x14ac:dyDescent="0.35">
      <c r="F37" s="44"/>
      <c r="G37" s="42" t="s">
        <v>17</v>
      </c>
      <c r="H37" s="35">
        <v>0.20899999999999999</v>
      </c>
      <c r="I37" s="36">
        <f t="shared" si="16"/>
        <v>442.12176000207387</v>
      </c>
      <c r="J37" s="42">
        <f t="shared" si="17"/>
        <v>454.08126251327826</v>
      </c>
    </row>
    <row r="38" spans="1:10" ht="15" x14ac:dyDescent="0.35">
      <c r="F38" s="44"/>
      <c r="G38" s="42"/>
      <c r="H38" s="35">
        <v>0.219</v>
      </c>
      <c r="I38" s="36">
        <f t="shared" si="16"/>
        <v>466.0407650244826</v>
      </c>
      <c r="J38" s="42"/>
    </row>
    <row r="39" spans="1:10" ht="15" x14ac:dyDescent="0.35">
      <c r="F39" s="44"/>
      <c r="G39" s="42" t="s">
        <v>18</v>
      </c>
      <c r="H39" s="35">
        <v>0.91500000000000004</v>
      </c>
      <c r="I39" s="36">
        <f t="shared" si="16"/>
        <v>2727.527231237068</v>
      </c>
      <c r="J39" s="42">
        <f t="shared" si="17"/>
        <v>2817.7847124488394</v>
      </c>
    </row>
    <row r="40" spans="1:10" ht="15" x14ac:dyDescent="0.35">
      <c r="F40" s="44"/>
      <c r="G40" s="42"/>
      <c r="H40" s="35">
        <v>0.95599999999999996</v>
      </c>
      <c r="I40" s="36">
        <f t="shared" si="16"/>
        <v>2908.0421936606108</v>
      </c>
      <c r="J40" s="42"/>
    </row>
    <row r="41" spans="1:10" ht="15" x14ac:dyDescent="0.35">
      <c r="F41" s="44"/>
      <c r="G41" s="42" t="s">
        <v>19</v>
      </c>
      <c r="H41" s="35">
        <v>0.72799999999999998</v>
      </c>
      <c r="I41" s="36">
        <f t="shared" si="16"/>
        <v>1982.8576484277312</v>
      </c>
      <c r="J41" s="42">
        <f t="shared" si="17"/>
        <v>2003.1089216191283</v>
      </c>
    </row>
    <row r="42" spans="1:10" ht="15" x14ac:dyDescent="0.35">
      <c r="F42" s="44"/>
      <c r="G42" s="42"/>
      <c r="H42" s="35">
        <v>0.73899999999999999</v>
      </c>
      <c r="I42" s="36">
        <f t="shared" si="16"/>
        <v>2023.3601948105254</v>
      </c>
      <c r="J42" s="42"/>
    </row>
    <row r="43" spans="1:10" ht="15" x14ac:dyDescent="0.35">
      <c r="F43" s="44"/>
      <c r="G43" s="42" t="s">
        <v>20</v>
      </c>
      <c r="H43" s="35">
        <v>0.81799999999999995</v>
      </c>
      <c r="I43" s="36">
        <f t="shared" si="16"/>
        <v>2325.94430184773</v>
      </c>
      <c r="J43" s="42">
        <f t="shared" si="17"/>
        <v>2408.7056429424583</v>
      </c>
    </row>
    <row r="44" spans="1:10" ht="15" x14ac:dyDescent="0.35">
      <c r="F44" s="44"/>
      <c r="G44" s="42"/>
      <c r="H44" s="35">
        <v>0.85899999999999999</v>
      </c>
      <c r="I44" s="36">
        <f t="shared" si="16"/>
        <v>2491.4669840371862</v>
      </c>
      <c r="J44" s="42"/>
    </row>
    <row r="45" spans="1:10" ht="15" x14ac:dyDescent="0.35">
      <c r="F45" s="44"/>
      <c r="G45" s="42" t="s">
        <v>21</v>
      </c>
      <c r="H45" s="35">
        <v>0.65700000000000003</v>
      </c>
      <c r="I45" s="36">
        <f t="shared" si="16"/>
        <v>1730.4868123662568</v>
      </c>
      <c r="J45" s="42">
        <f t="shared" si="17"/>
        <v>1739.1232882006307</v>
      </c>
    </row>
    <row r="46" spans="1:10" ht="15" x14ac:dyDescent="0.35">
      <c r="F46" s="44"/>
      <c r="G46" s="42"/>
      <c r="H46" s="35">
        <v>0.66200000000000003</v>
      </c>
      <c r="I46" s="36">
        <f t="shared" si="16"/>
        <v>1747.7597640350043</v>
      </c>
      <c r="J46" s="42"/>
    </row>
    <row r="47" spans="1:10" ht="15" x14ac:dyDescent="0.35">
      <c r="F47" s="44"/>
      <c r="G47" s="42" t="s">
        <v>22</v>
      </c>
      <c r="H47" s="35">
        <v>0.64700000000000002</v>
      </c>
      <c r="I47" s="36">
        <f t="shared" si="16"/>
        <v>1696.1617103067879</v>
      </c>
      <c r="J47" s="42">
        <f t="shared" si="17"/>
        <v>1795.9889922311438</v>
      </c>
    </row>
    <row r="48" spans="1:10" ht="15" x14ac:dyDescent="0.35">
      <c r="F48" s="44"/>
      <c r="G48" s="42"/>
      <c r="H48" s="35">
        <v>0.70399999999999996</v>
      </c>
      <c r="I48" s="36">
        <f t="shared" si="16"/>
        <v>1895.8162741554997</v>
      </c>
      <c r="J48" s="42"/>
    </row>
    <row r="49" spans="6:10" ht="15" x14ac:dyDescent="0.35">
      <c r="F49" s="44"/>
      <c r="G49" s="42" t="s">
        <v>23</v>
      </c>
      <c r="H49" s="35">
        <v>0.48699999999999999</v>
      </c>
      <c r="I49" s="36">
        <f t="shared" si="16"/>
        <v>1184.7076193366102</v>
      </c>
      <c r="J49" s="42">
        <f t="shared" si="17"/>
        <v>1265.6358278402281</v>
      </c>
    </row>
    <row r="50" spans="6:10" ht="15" x14ac:dyDescent="0.35">
      <c r="F50" s="44"/>
      <c r="G50" s="42"/>
      <c r="H50" s="35">
        <v>0.54</v>
      </c>
      <c r="I50" s="36">
        <f t="shared" si="16"/>
        <v>1346.5640363438458</v>
      </c>
      <c r="J50" s="42"/>
    </row>
    <row r="51" spans="6:10" ht="15" x14ac:dyDescent="0.35">
      <c r="F51" s="44"/>
      <c r="G51" s="42" t="s">
        <v>24</v>
      </c>
      <c r="H51" s="35">
        <v>0.38900000000000001</v>
      </c>
      <c r="I51" s="36">
        <f t="shared" si="16"/>
        <v>903.53201972515512</v>
      </c>
      <c r="J51" s="42">
        <f t="shared" si="17"/>
        <v>932.71039453736012</v>
      </c>
    </row>
    <row r="52" spans="6:10" ht="15" x14ac:dyDescent="0.35">
      <c r="F52" s="44"/>
      <c r="G52" s="42"/>
      <c r="H52" s="35">
        <v>0.41</v>
      </c>
      <c r="I52" s="36">
        <f t="shared" si="16"/>
        <v>961.888769349565</v>
      </c>
      <c r="J52" s="42"/>
    </row>
    <row r="53" spans="6:10" ht="15" x14ac:dyDescent="0.35">
      <c r="F53" s="44"/>
      <c r="G53" s="42" t="s">
        <v>25</v>
      </c>
      <c r="H53" s="35">
        <v>0.57999999999999996</v>
      </c>
      <c r="I53" s="36">
        <f t="shared" si="16"/>
        <v>1473.5680857840971</v>
      </c>
      <c r="J53" s="42">
        <f t="shared" si="17"/>
        <v>1491.4096722452923</v>
      </c>
    </row>
    <row r="54" spans="6:10" ht="15" x14ac:dyDescent="0.35">
      <c r="F54" s="44"/>
      <c r="G54" s="42"/>
      <c r="H54" s="35">
        <v>0.59099999999999997</v>
      </c>
      <c r="I54" s="36">
        <f t="shared" si="16"/>
        <v>1509.2512587064875</v>
      </c>
      <c r="J54" s="42"/>
    </row>
    <row r="55" spans="6:10" ht="15" x14ac:dyDescent="0.35">
      <c r="F55" s="44"/>
      <c r="G55" s="42" t="s">
        <v>26</v>
      </c>
      <c r="H55" s="35">
        <v>0.38600000000000001</v>
      </c>
      <c r="I55" s="36">
        <f t="shared" si="16"/>
        <v>895.2769766792677</v>
      </c>
      <c r="J55" s="42">
        <f t="shared" si="17"/>
        <v>921.59000748818562</v>
      </c>
    </row>
    <row r="56" spans="6:10" ht="15" x14ac:dyDescent="0.35">
      <c r="F56" s="44"/>
      <c r="G56" s="42"/>
      <c r="H56" s="35">
        <v>0.40500000000000003</v>
      </c>
      <c r="I56" s="36">
        <f t="shared" si="16"/>
        <v>947.90303829710354</v>
      </c>
      <c r="J56" s="42"/>
    </row>
    <row r="57" spans="6:10" ht="15" x14ac:dyDescent="0.35">
      <c r="F57" s="44"/>
      <c r="G57" s="42" t="s">
        <v>27</v>
      </c>
      <c r="H57" s="35">
        <v>0.58899999999999997</v>
      </c>
      <c r="I57" s="36">
        <f t="shared" si="16"/>
        <v>1502.7387141746792</v>
      </c>
      <c r="J57" s="42">
        <f t="shared" si="17"/>
        <v>1547.1671217557068</v>
      </c>
    </row>
    <row r="58" spans="6:10" ht="15" x14ac:dyDescent="0.35">
      <c r="F58" s="44"/>
      <c r="G58" s="42"/>
      <c r="H58" s="35">
        <v>0.61599999999999999</v>
      </c>
      <c r="I58" s="36">
        <f t="shared" si="16"/>
        <v>1591.5955293367342</v>
      </c>
      <c r="J58" s="42"/>
    </row>
    <row r="59" spans="6:10" ht="15" x14ac:dyDescent="0.35">
      <c r="F59" s="44"/>
      <c r="G59" s="42" t="s">
        <v>28</v>
      </c>
      <c r="H59" s="35">
        <v>0.54500000000000004</v>
      </c>
      <c r="I59" s="36">
        <f t="shared" si="16"/>
        <v>1362.20702238949</v>
      </c>
      <c r="J59" s="42">
        <f t="shared" si="17"/>
        <v>1387.45758984739</v>
      </c>
    </row>
    <row r="60" spans="6:10" ht="15" x14ac:dyDescent="0.35">
      <c r="F60" s="44"/>
      <c r="G60" s="42"/>
      <c r="H60" s="35">
        <v>0.56100000000000005</v>
      </c>
      <c r="I60" s="36">
        <f t="shared" si="16"/>
        <v>1412.7081573052897</v>
      </c>
      <c r="J60" s="42"/>
    </row>
    <row r="61" spans="6:10" ht="15" x14ac:dyDescent="0.35">
      <c r="F61" s="44"/>
      <c r="G61" s="42" t="s">
        <v>29</v>
      </c>
      <c r="H61" s="35">
        <v>0.44600000000000001</v>
      </c>
      <c r="I61" s="36">
        <f t="shared" si="16"/>
        <v>1064.3015096559341</v>
      </c>
      <c r="J61" s="42">
        <f t="shared" si="17"/>
        <v>1151.589293308512</v>
      </c>
    </row>
    <row r="62" spans="6:10" ht="15" x14ac:dyDescent="0.35">
      <c r="F62" s="44"/>
      <c r="G62" s="42"/>
      <c r="H62" s="35">
        <v>0.505</v>
      </c>
      <c r="I62" s="36">
        <f t="shared" si="16"/>
        <v>1238.8770769610896</v>
      </c>
      <c r="J62" s="42"/>
    </row>
    <row r="63" spans="6:10" ht="15" x14ac:dyDescent="0.35">
      <c r="F63" s="44"/>
      <c r="G63" s="42" t="s">
        <v>30</v>
      </c>
      <c r="H63" s="35">
        <v>0.51900000000000002</v>
      </c>
      <c r="I63" s="36">
        <f t="shared" si="16"/>
        <v>1281.5742342331641</v>
      </c>
      <c r="J63" s="42">
        <f t="shared" si="17"/>
        <v>1240.6238157901221</v>
      </c>
    </row>
    <row r="64" spans="6:10" ht="15" x14ac:dyDescent="0.35">
      <c r="F64" s="44"/>
      <c r="G64" s="42"/>
      <c r="H64" s="35">
        <v>0.49199999999999999</v>
      </c>
      <c r="I64" s="36">
        <f t="shared" si="16"/>
        <v>1199.67339734708</v>
      </c>
      <c r="J64" s="42"/>
    </row>
    <row r="65" spans="6:10" x14ac:dyDescent="0.25">
      <c r="F65" s="32"/>
      <c r="G65" s="32"/>
      <c r="H65" s="34"/>
      <c r="I65" s="36"/>
      <c r="J65" s="32"/>
    </row>
    <row r="66" spans="6:10" x14ac:dyDescent="0.25">
      <c r="I66" s="36"/>
    </row>
    <row r="67" spans="6:10" x14ac:dyDescent="0.25">
      <c r="F67" s="53" t="s">
        <v>47</v>
      </c>
      <c r="G67" s="25" t="s">
        <v>63</v>
      </c>
      <c r="H67" s="25" t="s">
        <v>64</v>
      </c>
      <c r="I67" s="32" t="s">
        <v>66</v>
      </c>
      <c r="J67" s="26" t="s">
        <v>77</v>
      </c>
    </row>
    <row r="68" spans="6:10" ht="15" x14ac:dyDescent="0.35">
      <c r="F68" s="53"/>
      <c r="G68" s="42" t="s">
        <v>1</v>
      </c>
      <c r="H68" s="35">
        <v>0.84899999999999998</v>
      </c>
      <c r="I68" s="36">
        <f t="shared" ref="I68:I97" si="18">($B$29+$B$30*H68)/(1+$B$31*H68+$B$32*H68^2)*$B$34</f>
        <v>2450.5396043811147</v>
      </c>
      <c r="J68" s="42">
        <f>(I68+I69)/2</f>
        <v>2589.0334178090916</v>
      </c>
    </row>
    <row r="69" spans="6:10" ht="15" x14ac:dyDescent="0.35">
      <c r="F69" s="53"/>
      <c r="G69" s="42"/>
      <c r="H69" s="35">
        <v>0.91500000000000004</v>
      </c>
      <c r="I69" s="36">
        <f t="shared" si="18"/>
        <v>2727.527231237068</v>
      </c>
      <c r="J69" s="42"/>
    </row>
    <row r="70" spans="6:10" ht="15" x14ac:dyDescent="0.35">
      <c r="F70" s="53"/>
      <c r="G70" s="42" t="s">
        <v>2</v>
      </c>
      <c r="H70" s="35">
        <v>0.80100000000000005</v>
      </c>
      <c r="I70" s="36">
        <f t="shared" si="18"/>
        <v>2259.0511271151458</v>
      </c>
      <c r="J70" s="42">
        <f>(I70+I71)/2</f>
        <v>2308.4114790070225</v>
      </c>
    </row>
    <row r="71" spans="6:10" ht="15" x14ac:dyDescent="0.35">
      <c r="F71" s="53"/>
      <c r="G71" s="42"/>
      <c r="H71" s="35">
        <v>0.82599999999999996</v>
      </c>
      <c r="I71" s="36">
        <f t="shared" si="18"/>
        <v>2357.7718308988988</v>
      </c>
      <c r="J71" s="42"/>
    </row>
    <row r="72" spans="6:10" ht="15" x14ac:dyDescent="0.35">
      <c r="F72" s="53"/>
      <c r="G72" s="42" t="s">
        <v>3</v>
      </c>
      <c r="H72" s="35">
        <v>0.879</v>
      </c>
      <c r="I72" s="36">
        <f t="shared" si="18"/>
        <v>2574.4218642831775</v>
      </c>
      <c r="J72" s="42">
        <f>(I72+I73)/2</f>
        <v>2614.5169894672149</v>
      </c>
    </row>
    <row r="73" spans="6:10" ht="15" x14ac:dyDescent="0.35">
      <c r="F73" s="53"/>
      <c r="G73" s="42"/>
      <c r="H73" s="35">
        <v>0.89800000000000002</v>
      </c>
      <c r="I73" s="36">
        <f t="shared" si="18"/>
        <v>2654.6121146512523</v>
      </c>
      <c r="J73" s="42"/>
    </row>
    <row r="74" spans="6:10" ht="15" x14ac:dyDescent="0.35">
      <c r="F74" s="53"/>
      <c r="G74" s="42" t="s">
        <v>4</v>
      </c>
      <c r="H74" s="35">
        <v>0.79400000000000004</v>
      </c>
      <c r="I74" s="36">
        <f t="shared" si="18"/>
        <v>2231.7961896656348</v>
      </c>
      <c r="J74" s="42">
        <f>(I74+I75)/2</f>
        <v>2274.9093177592549</v>
      </c>
    </row>
    <row r="75" spans="6:10" ht="15" x14ac:dyDescent="0.35">
      <c r="F75" s="53"/>
      <c r="G75" s="42"/>
      <c r="H75" s="35">
        <v>0.81599999999999995</v>
      </c>
      <c r="I75" s="36">
        <f t="shared" si="18"/>
        <v>2318.0224458528746</v>
      </c>
      <c r="J75" s="42"/>
    </row>
    <row r="76" spans="6:10" ht="15" x14ac:dyDescent="0.35">
      <c r="F76" s="53"/>
      <c r="G76" s="42" t="s">
        <v>5</v>
      </c>
      <c r="H76" s="35">
        <v>0.88600000000000001</v>
      </c>
      <c r="I76" s="36">
        <f t="shared" si="18"/>
        <v>2603.8073030553369</v>
      </c>
      <c r="J76" s="42">
        <f>(I76+I77)/2</f>
        <v>2616.4744150014444</v>
      </c>
    </row>
    <row r="77" spans="6:10" ht="15" x14ac:dyDescent="0.35">
      <c r="F77" s="53"/>
      <c r="G77" s="42"/>
      <c r="H77" s="35">
        <v>0.89200000000000002</v>
      </c>
      <c r="I77" s="36">
        <f t="shared" si="18"/>
        <v>2629.1415269475519</v>
      </c>
      <c r="J77" s="42"/>
    </row>
    <row r="78" spans="6:10" ht="15" x14ac:dyDescent="0.35">
      <c r="F78" s="53"/>
      <c r="G78" s="42" t="s">
        <v>6</v>
      </c>
      <c r="H78" s="35">
        <v>0.871</v>
      </c>
      <c r="I78" s="36">
        <f t="shared" si="18"/>
        <v>2541.0624827983625</v>
      </c>
      <c r="J78" s="42">
        <f>(I78+I79)/2</f>
        <v>2547.3034294105655</v>
      </c>
    </row>
    <row r="79" spans="6:10" ht="15" x14ac:dyDescent="0.35">
      <c r="F79" s="53"/>
      <c r="G79" s="42"/>
      <c r="H79" s="35">
        <v>0.874</v>
      </c>
      <c r="I79" s="36">
        <f t="shared" si="18"/>
        <v>2553.5443760227686</v>
      </c>
      <c r="J79" s="42"/>
    </row>
    <row r="80" spans="6:10" ht="15" x14ac:dyDescent="0.35">
      <c r="F80" s="53"/>
      <c r="G80" s="42" t="s">
        <v>7</v>
      </c>
      <c r="H80" s="35">
        <v>0.73799999999999999</v>
      </c>
      <c r="I80" s="36">
        <f t="shared" si="18"/>
        <v>2019.6621485734524</v>
      </c>
      <c r="J80" s="42">
        <f>(I80+I81)/2</f>
        <v>2112.1851526084724</v>
      </c>
    </row>
    <row r="81" spans="6:10" ht="15" x14ac:dyDescent="0.35">
      <c r="F81" s="53"/>
      <c r="G81" s="42"/>
      <c r="H81" s="35">
        <v>0.78700000000000003</v>
      </c>
      <c r="I81" s="36">
        <f t="shared" si="18"/>
        <v>2204.7081566434922</v>
      </c>
      <c r="J81" s="42"/>
    </row>
    <row r="82" spans="6:10" ht="15" x14ac:dyDescent="0.35">
      <c r="F82" s="53"/>
      <c r="G82" s="42" t="s">
        <v>8</v>
      </c>
      <c r="H82" s="35">
        <v>0.65200000000000002</v>
      </c>
      <c r="I82" s="36">
        <f t="shared" si="18"/>
        <v>1713.2875877939564</v>
      </c>
      <c r="J82" s="42">
        <f>(I82+I83)/2</f>
        <v>1809.9427790299585</v>
      </c>
    </row>
    <row r="83" spans="6:10" ht="15" x14ac:dyDescent="0.35">
      <c r="F83" s="53"/>
      <c r="G83" s="42"/>
      <c r="H83" s="35">
        <v>0.70699999999999996</v>
      </c>
      <c r="I83" s="36">
        <f t="shared" si="18"/>
        <v>1906.5979702659606</v>
      </c>
      <c r="J83" s="42"/>
    </row>
    <row r="84" spans="6:10" ht="15" x14ac:dyDescent="0.35">
      <c r="F84" s="53"/>
      <c r="G84" s="42" t="s">
        <v>9</v>
      </c>
      <c r="H84" s="35">
        <v>0.90300000000000002</v>
      </c>
      <c r="I84" s="36">
        <f t="shared" si="18"/>
        <v>2675.942421612242</v>
      </c>
      <c r="J84" s="42">
        <f>(I84+I85)/2</f>
        <v>2860.1910297024656</v>
      </c>
    </row>
    <row r="85" spans="6:10" ht="15" x14ac:dyDescent="0.35">
      <c r="F85" s="53"/>
      <c r="G85" s="42"/>
      <c r="H85" s="35">
        <v>0.98599999999999999</v>
      </c>
      <c r="I85" s="36">
        <f t="shared" si="18"/>
        <v>3044.4396377926892</v>
      </c>
      <c r="J85" s="42"/>
    </row>
    <row r="86" spans="6:10" ht="15" x14ac:dyDescent="0.35">
      <c r="F86" s="53"/>
      <c r="G86" s="42" t="s">
        <v>10</v>
      </c>
      <c r="H86" s="35">
        <v>0.56599999999999995</v>
      </c>
      <c r="I86" s="36">
        <f t="shared" si="18"/>
        <v>1428.6295978809264</v>
      </c>
      <c r="J86" s="42">
        <f>(I86+I87)/2</f>
        <v>1452.7139631089353</v>
      </c>
    </row>
    <row r="87" spans="6:10" ht="15" x14ac:dyDescent="0.35">
      <c r="F87" s="53"/>
      <c r="G87" s="42"/>
      <c r="H87" s="35">
        <v>0.58099999999999996</v>
      </c>
      <c r="I87" s="36">
        <f t="shared" si="18"/>
        <v>1476.798328336944</v>
      </c>
      <c r="J87" s="42"/>
    </row>
    <row r="88" spans="6:10" ht="15" x14ac:dyDescent="0.35">
      <c r="F88" s="53"/>
      <c r="G88" s="42" t="s">
        <v>11</v>
      </c>
      <c r="H88" s="35">
        <v>0.84599999999999997</v>
      </c>
      <c r="I88" s="36">
        <f t="shared" si="18"/>
        <v>2438.3320463231098</v>
      </c>
      <c r="J88" s="42">
        <f>(I88+I89)/2</f>
        <v>2473.1360317981753</v>
      </c>
    </row>
    <row r="89" spans="6:10" ht="15" x14ac:dyDescent="0.35">
      <c r="F89" s="53"/>
      <c r="G89" s="42"/>
      <c r="H89" s="35">
        <v>0.86299999999999999</v>
      </c>
      <c r="I89" s="36">
        <f t="shared" si="18"/>
        <v>2507.9400172732408</v>
      </c>
      <c r="J89" s="42"/>
    </row>
    <row r="90" spans="6:10" ht="15" x14ac:dyDescent="0.35">
      <c r="F90" s="53"/>
      <c r="G90" s="42" t="s">
        <v>12</v>
      </c>
      <c r="H90" s="35">
        <v>0.69599999999999995</v>
      </c>
      <c r="I90" s="36">
        <f t="shared" si="18"/>
        <v>1867.2011079460649</v>
      </c>
      <c r="J90" s="42">
        <f>(I90+I91)/2</f>
        <v>1883.3040898286197</v>
      </c>
    </row>
    <row r="91" spans="6:10" ht="15" x14ac:dyDescent="0.35">
      <c r="F91" s="53"/>
      <c r="G91" s="42"/>
      <c r="H91" s="35">
        <v>0.70499999999999996</v>
      </c>
      <c r="I91" s="36">
        <f t="shared" si="18"/>
        <v>1899.4070717111745</v>
      </c>
      <c r="J91" s="42"/>
    </row>
    <row r="92" spans="6:10" ht="15" x14ac:dyDescent="0.35">
      <c r="F92" s="53"/>
      <c r="G92" s="42" t="s">
        <v>13</v>
      </c>
      <c r="H92" s="35">
        <v>0.628</v>
      </c>
      <c r="I92" s="36">
        <f t="shared" si="18"/>
        <v>1631.7456730030399</v>
      </c>
      <c r="J92" s="42">
        <f>(I92+I93)/2</f>
        <v>1758.4040612448737</v>
      </c>
    </row>
    <row r="93" spans="6:10" ht="15" x14ac:dyDescent="0.35">
      <c r="F93" s="53"/>
      <c r="G93" s="42"/>
      <c r="H93" s="35">
        <v>0.70099999999999996</v>
      </c>
      <c r="I93" s="36">
        <f t="shared" si="18"/>
        <v>1885.0624494867075</v>
      </c>
      <c r="J93" s="42"/>
    </row>
    <row r="94" spans="6:10" ht="15" x14ac:dyDescent="0.35">
      <c r="F94" s="53"/>
      <c r="G94" s="42" t="s">
        <v>14</v>
      </c>
      <c r="H94" s="35">
        <v>0.81299999999999994</v>
      </c>
      <c r="I94" s="36">
        <f t="shared" si="18"/>
        <v>2306.165809220237</v>
      </c>
      <c r="J94" s="42">
        <f>(I94+I95)/2</f>
        <v>2457.093025633073</v>
      </c>
    </row>
    <row r="95" spans="6:10" ht="15" x14ac:dyDescent="0.35">
      <c r="F95" s="53"/>
      <c r="G95" s="42"/>
      <c r="H95" s="35">
        <v>0.88700000000000001</v>
      </c>
      <c r="I95" s="36">
        <f t="shared" si="18"/>
        <v>2608.0202420459086</v>
      </c>
      <c r="J95" s="42"/>
    </row>
    <row r="96" spans="6:10" ht="15" x14ac:dyDescent="0.35">
      <c r="F96" s="53"/>
      <c r="G96" s="42" t="s">
        <v>15</v>
      </c>
      <c r="H96" s="35">
        <v>0.83599999999999997</v>
      </c>
      <c r="I96" s="36">
        <f t="shared" si="18"/>
        <v>2397.8737546680759</v>
      </c>
      <c r="J96" s="42">
        <f>(I96+I97)/2</f>
        <v>2418.1029004955926</v>
      </c>
    </row>
    <row r="97" spans="6:10" ht="15" x14ac:dyDescent="0.35">
      <c r="F97" s="53"/>
      <c r="G97" s="42"/>
      <c r="H97" s="35">
        <v>0.84599999999999997</v>
      </c>
      <c r="I97" s="36">
        <f t="shared" si="18"/>
        <v>2438.3320463231098</v>
      </c>
      <c r="J97" s="42"/>
    </row>
    <row r="100" spans="6:10" x14ac:dyDescent="0.25">
      <c r="F100" s="54" t="s">
        <v>48</v>
      </c>
      <c r="G100" s="25" t="s">
        <v>63</v>
      </c>
      <c r="H100" s="25" t="s">
        <v>64</v>
      </c>
      <c r="I100" s="32" t="s">
        <v>66</v>
      </c>
      <c r="J100" s="26" t="s">
        <v>77</v>
      </c>
    </row>
    <row r="101" spans="6:10" ht="15" x14ac:dyDescent="0.35">
      <c r="F101" s="54"/>
      <c r="G101" s="42" t="s">
        <v>1</v>
      </c>
      <c r="H101" s="35">
        <v>0.74099999999999999</v>
      </c>
      <c r="I101" s="36">
        <f t="shared" ref="I101:I130" si="19">($B$29+$B$30*H101)/(1+$B$31*H101+$B$32*H101^2)*$B$34</f>
        <v>2030.765929156214</v>
      </c>
      <c r="J101" s="42">
        <f>(I101+I102)/2</f>
        <v>2100.4449303741048</v>
      </c>
    </row>
    <row r="102" spans="6:10" ht="15" x14ac:dyDescent="0.35">
      <c r="F102" s="54"/>
      <c r="G102" s="42"/>
      <c r="H102" s="35">
        <v>0.77800000000000002</v>
      </c>
      <c r="I102" s="36">
        <f t="shared" si="19"/>
        <v>2170.1239315919956</v>
      </c>
      <c r="J102" s="42"/>
    </row>
    <row r="103" spans="6:10" ht="15" x14ac:dyDescent="0.35">
      <c r="F103" s="54"/>
      <c r="G103" s="42" t="s">
        <v>2</v>
      </c>
      <c r="H103" s="35">
        <v>0.72899999999999998</v>
      </c>
      <c r="I103" s="36">
        <f t="shared" si="19"/>
        <v>1986.5237520257992</v>
      </c>
      <c r="J103" s="42">
        <f>(I103+I104)/2</f>
        <v>2089.8367680313859</v>
      </c>
    </row>
    <row r="104" spans="6:10" ht="15" x14ac:dyDescent="0.35">
      <c r="F104" s="54"/>
      <c r="G104" s="42"/>
      <c r="H104" s="35">
        <v>0.78400000000000003</v>
      </c>
      <c r="I104" s="36">
        <f t="shared" si="19"/>
        <v>2193.1497840369721</v>
      </c>
      <c r="J104" s="42"/>
    </row>
    <row r="105" spans="6:10" ht="15" x14ac:dyDescent="0.35">
      <c r="F105" s="54"/>
      <c r="G105" s="42" t="s">
        <v>3</v>
      </c>
      <c r="H105" s="35">
        <v>0.378</v>
      </c>
      <c r="I105" s="36">
        <f t="shared" si="19"/>
        <v>873.36227466636058</v>
      </c>
      <c r="J105" s="42">
        <f>(I105+I106)/2</f>
        <v>895.34890858338258</v>
      </c>
    </row>
    <row r="106" spans="6:10" ht="15" x14ac:dyDescent="0.35">
      <c r="F106" s="54"/>
      <c r="G106" s="42"/>
      <c r="H106" s="35">
        <v>0.39400000000000002</v>
      </c>
      <c r="I106" s="36">
        <f t="shared" si="19"/>
        <v>917.3355425004047</v>
      </c>
      <c r="J106" s="42"/>
    </row>
    <row r="107" spans="6:10" ht="15" x14ac:dyDescent="0.35">
      <c r="F107" s="54"/>
      <c r="G107" s="42" t="s">
        <v>4</v>
      </c>
      <c r="H107" s="35">
        <v>0.68600000000000005</v>
      </c>
      <c r="I107" s="36">
        <f t="shared" si="19"/>
        <v>1831.7083539941468</v>
      </c>
      <c r="J107" s="42">
        <f>(I107+I108)/2</f>
        <v>1979.9653768628116</v>
      </c>
    </row>
    <row r="108" spans="6:10" ht="15" x14ac:dyDescent="0.35">
      <c r="F108" s="54"/>
      <c r="G108" s="42"/>
      <c r="H108" s="35">
        <v>0.76700000000000002</v>
      </c>
      <c r="I108" s="36">
        <f t="shared" si="19"/>
        <v>2128.2223997314763</v>
      </c>
      <c r="J108" s="42"/>
    </row>
    <row r="109" spans="6:10" ht="15" x14ac:dyDescent="0.35">
      <c r="F109" s="54"/>
      <c r="G109" s="42" t="s">
        <v>5</v>
      </c>
      <c r="H109" s="35">
        <v>0.66700000000000004</v>
      </c>
      <c r="I109" s="36">
        <f t="shared" si="19"/>
        <v>1765.1068252456414</v>
      </c>
      <c r="J109" s="42">
        <f>(I109+I110)/2</f>
        <v>1890.5370685100629</v>
      </c>
    </row>
    <row r="110" spans="6:10" ht="15" x14ac:dyDescent="0.35">
      <c r="F110" s="54"/>
      <c r="G110" s="42"/>
      <c r="H110" s="35">
        <v>0.73699999999999999</v>
      </c>
      <c r="I110" s="36">
        <f t="shared" si="19"/>
        <v>2015.9673117744842</v>
      </c>
      <c r="J110" s="42"/>
    </row>
    <row r="111" spans="6:10" ht="15" x14ac:dyDescent="0.35">
      <c r="F111" s="54"/>
      <c r="G111" s="42" t="s">
        <v>6</v>
      </c>
      <c r="H111" s="35">
        <v>0.53100000000000003</v>
      </c>
      <c r="I111" s="36">
        <f t="shared" si="19"/>
        <v>1318.5713365157437</v>
      </c>
      <c r="J111" s="42">
        <f>(I111+I112)/2</f>
        <v>1372.0056416246402</v>
      </c>
    </row>
    <row r="112" spans="6:10" ht="15" x14ac:dyDescent="0.35">
      <c r="F112" s="54"/>
      <c r="G112" s="42"/>
      <c r="H112" s="35">
        <v>0.56499999999999995</v>
      </c>
      <c r="I112" s="36">
        <f t="shared" si="19"/>
        <v>1425.439946733537</v>
      </c>
      <c r="J112" s="42"/>
    </row>
    <row r="113" spans="6:10" ht="15" x14ac:dyDescent="0.35">
      <c r="F113" s="54"/>
      <c r="G113" s="42" t="s">
        <v>7</v>
      </c>
      <c r="H113" s="35">
        <v>0.85499999999999998</v>
      </c>
      <c r="I113" s="36">
        <f t="shared" si="19"/>
        <v>2475.0524098189821</v>
      </c>
      <c r="J113" s="42">
        <f>(I113+I114)/2</f>
        <v>2586.2104937278682</v>
      </c>
    </row>
    <row r="114" spans="6:10" ht="15" x14ac:dyDescent="0.35">
      <c r="F114" s="54"/>
      <c r="G114" s="42"/>
      <c r="H114" s="35">
        <v>0.90800000000000003</v>
      </c>
      <c r="I114" s="36">
        <f t="shared" si="19"/>
        <v>2697.3685776367538</v>
      </c>
      <c r="J114" s="42"/>
    </row>
    <row r="115" spans="6:10" ht="15" x14ac:dyDescent="0.35">
      <c r="F115" s="54"/>
      <c r="G115" s="42" t="s">
        <v>8</v>
      </c>
      <c r="H115" s="35">
        <v>0.59499999999999997</v>
      </c>
      <c r="I115" s="36">
        <f t="shared" si="19"/>
        <v>1522.3094421628807</v>
      </c>
      <c r="J115" s="42">
        <f>(I115+I116)/2</f>
        <v>1546.9914425357144</v>
      </c>
    </row>
    <row r="116" spans="6:10" ht="15" x14ac:dyDescent="0.35">
      <c r="F116" s="54"/>
      <c r="G116" s="42"/>
      <c r="H116" s="35">
        <v>0.61</v>
      </c>
      <c r="I116" s="36">
        <f t="shared" si="19"/>
        <v>1571.6734429085482</v>
      </c>
      <c r="J116" s="42"/>
    </row>
    <row r="117" spans="6:10" ht="15" x14ac:dyDescent="0.35">
      <c r="F117" s="54"/>
      <c r="G117" s="42" t="s">
        <v>9</v>
      </c>
      <c r="H117" s="35">
        <v>0.80300000000000005</v>
      </c>
      <c r="I117" s="36">
        <f t="shared" si="19"/>
        <v>2266.8690834923286</v>
      </c>
      <c r="J117" s="42">
        <f>(I117+I118)/2</f>
        <v>2373.0098351174547</v>
      </c>
    </row>
    <row r="118" spans="6:10" ht="15" x14ac:dyDescent="0.35">
      <c r="F118" s="54"/>
      <c r="G118" s="42"/>
      <c r="H118" s="35">
        <v>0.85599999999999998</v>
      </c>
      <c r="I118" s="36">
        <f t="shared" si="19"/>
        <v>2479.1505867425813</v>
      </c>
      <c r="J118" s="42"/>
    </row>
    <row r="119" spans="6:10" ht="15" x14ac:dyDescent="0.35">
      <c r="F119" s="54"/>
      <c r="G119" s="42" t="s">
        <v>10</v>
      </c>
      <c r="H119" s="35">
        <v>0.61199999999999999</v>
      </c>
      <c r="I119" s="36">
        <f t="shared" si="19"/>
        <v>1578.3028679329118</v>
      </c>
      <c r="J119" s="42">
        <f>(I119+I120)/2</f>
        <v>1671.7048465892767</v>
      </c>
    </row>
    <row r="120" spans="6:10" ht="15" x14ac:dyDescent="0.35">
      <c r="F120" s="54"/>
      <c r="G120" s="42"/>
      <c r="H120" s="35">
        <v>0.66700000000000004</v>
      </c>
      <c r="I120" s="36">
        <f t="shared" si="19"/>
        <v>1765.1068252456414</v>
      </c>
      <c r="J120" s="42"/>
    </row>
    <row r="121" spans="6:10" ht="15" x14ac:dyDescent="0.35">
      <c r="F121" s="54"/>
      <c r="G121" s="42" t="s">
        <v>11</v>
      </c>
      <c r="H121" s="35">
        <v>0.54800000000000004</v>
      </c>
      <c r="I121" s="36">
        <f t="shared" si="19"/>
        <v>1371.6243599287541</v>
      </c>
      <c r="J121" s="42">
        <f>(I121+I122)/2</f>
        <v>1420.9824642528597</v>
      </c>
    </row>
    <row r="122" spans="6:10" ht="15" x14ac:dyDescent="0.35">
      <c r="F122" s="54"/>
      <c r="G122" s="42"/>
      <c r="H122" s="35">
        <v>0.57899999999999996</v>
      </c>
      <c r="I122" s="36">
        <f t="shared" si="19"/>
        <v>1470.3405685769653</v>
      </c>
      <c r="J122" s="42"/>
    </row>
    <row r="123" spans="6:10" ht="15" x14ac:dyDescent="0.35">
      <c r="F123" s="54"/>
      <c r="G123" s="42" t="s">
        <v>12</v>
      </c>
      <c r="H123" s="35">
        <v>0.57199999999999995</v>
      </c>
      <c r="I123" s="36">
        <f t="shared" si="19"/>
        <v>1447.8240259650604</v>
      </c>
      <c r="J123" s="42">
        <f>(I123+I124)/2</f>
        <v>1481.7994265886575</v>
      </c>
    </row>
    <row r="124" spans="6:10" ht="15" x14ac:dyDescent="0.35">
      <c r="F124" s="54"/>
      <c r="G124" s="42"/>
      <c r="H124" s="35">
        <v>0.59299999999999997</v>
      </c>
      <c r="I124" s="36">
        <f t="shared" si="19"/>
        <v>1515.7748272122546</v>
      </c>
      <c r="J124" s="42"/>
    </row>
    <row r="125" spans="6:10" ht="15" x14ac:dyDescent="0.35">
      <c r="F125" s="54"/>
      <c r="G125" s="42" t="s">
        <v>13</v>
      </c>
      <c r="H125" s="35">
        <v>0.61099999999999999</v>
      </c>
      <c r="I125" s="36">
        <f t="shared" si="19"/>
        <v>1574.9867490154106</v>
      </c>
      <c r="J125" s="42">
        <f>(I125+I126)/2</f>
        <v>1600.0061227951969</v>
      </c>
    </row>
    <row r="126" spans="6:10" ht="15" x14ac:dyDescent="0.35">
      <c r="F126" s="54"/>
      <c r="G126" s="42"/>
      <c r="H126" s="35">
        <v>0.626</v>
      </c>
      <c r="I126" s="36">
        <f t="shared" si="19"/>
        <v>1625.025496574983</v>
      </c>
      <c r="J126" s="42"/>
    </row>
    <row r="127" spans="6:10" ht="15" x14ac:dyDescent="0.35">
      <c r="F127" s="54"/>
      <c r="G127" s="42" t="s">
        <v>14</v>
      </c>
      <c r="H127" s="35">
        <v>0.48</v>
      </c>
      <c r="I127" s="36">
        <f t="shared" si="19"/>
        <v>1163.8597189321238</v>
      </c>
      <c r="J127" s="42">
        <f>(I127+I128)/2</f>
        <v>1169.8088395478405</v>
      </c>
    </row>
    <row r="128" spans="6:10" ht="15" x14ac:dyDescent="0.35">
      <c r="F128" s="54"/>
      <c r="G128" s="42"/>
      <c r="H128" s="35">
        <v>0.48399999999999999</v>
      </c>
      <c r="I128" s="36">
        <f t="shared" si="19"/>
        <v>1175.7579601635573</v>
      </c>
      <c r="J128" s="42"/>
    </row>
    <row r="129" spans="6:10" ht="15" x14ac:dyDescent="0.35">
      <c r="F129" s="54"/>
      <c r="G129" s="42" t="s">
        <v>15</v>
      </c>
      <c r="H129" s="35">
        <v>0.52300000000000002</v>
      </c>
      <c r="I129" s="36">
        <f t="shared" si="19"/>
        <v>1293.8653769041548</v>
      </c>
      <c r="J129" s="42">
        <f>(I129+I130)/2</f>
        <v>1310.8720874800892</v>
      </c>
    </row>
    <row r="130" spans="6:10" ht="15" x14ac:dyDescent="0.35">
      <c r="F130" s="54"/>
      <c r="G130" s="42"/>
      <c r="H130" s="35">
        <v>0.53400000000000003</v>
      </c>
      <c r="I130" s="36">
        <f t="shared" si="19"/>
        <v>1327.8787980560237</v>
      </c>
      <c r="J130" s="42"/>
    </row>
    <row r="132" spans="6:10" x14ac:dyDescent="0.25">
      <c r="F132" s="54" t="s">
        <v>49</v>
      </c>
      <c r="G132" s="25" t="s">
        <v>63</v>
      </c>
      <c r="H132" s="25" t="s">
        <v>64</v>
      </c>
      <c r="I132" s="32" t="s">
        <v>66</v>
      </c>
      <c r="J132" s="26" t="s">
        <v>77</v>
      </c>
    </row>
    <row r="133" spans="6:10" ht="15" x14ac:dyDescent="0.35">
      <c r="F133" s="54"/>
      <c r="G133" s="42" t="s">
        <v>1</v>
      </c>
      <c r="H133" s="35">
        <v>0.47799999999999998</v>
      </c>
      <c r="I133" s="36">
        <f t="shared" ref="I133:I162" si="20">($B$29+$B$30*H133)/(1+$B$31*H133+$B$32*H133^2)*$B$34</f>
        <v>1157.9253988925038</v>
      </c>
      <c r="J133" s="42">
        <f>(I133+I134)/2</f>
        <v>1187.8200410887816</v>
      </c>
    </row>
    <row r="134" spans="6:10" ht="15" x14ac:dyDescent="0.35">
      <c r="F134" s="54"/>
      <c r="G134" s="42"/>
      <c r="H134" s="35">
        <v>0.498</v>
      </c>
      <c r="I134" s="36">
        <f t="shared" si="20"/>
        <v>1217.7146832850594</v>
      </c>
      <c r="J134" s="42"/>
    </row>
    <row r="135" spans="6:10" ht="15" x14ac:dyDescent="0.35">
      <c r="F135" s="54"/>
      <c r="G135" s="42" t="s">
        <v>2</v>
      </c>
      <c r="H135" s="35">
        <v>0.41099999999999998</v>
      </c>
      <c r="I135" s="36">
        <f t="shared" si="20"/>
        <v>964.6928096384122</v>
      </c>
      <c r="J135" s="42">
        <f>(I135+I136)/2</f>
        <v>1043.6091341892313</v>
      </c>
    </row>
    <row r="136" spans="6:10" ht="15" x14ac:dyDescent="0.35">
      <c r="F136" s="54"/>
      <c r="G136" s="42"/>
      <c r="H136" s="35">
        <v>0.46600000000000003</v>
      </c>
      <c r="I136" s="36">
        <f t="shared" si="20"/>
        <v>1122.5254587400505</v>
      </c>
      <c r="J136" s="42"/>
    </row>
    <row r="137" spans="6:10" ht="15" x14ac:dyDescent="0.35">
      <c r="F137" s="54"/>
      <c r="G137" s="42" t="s">
        <v>3</v>
      </c>
      <c r="H137" s="35">
        <v>0.36699999999999999</v>
      </c>
      <c r="I137" s="36">
        <f t="shared" si="20"/>
        <v>843.46242010256356</v>
      </c>
      <c r="J137" s="42">
        <f>(I137+I138)/2</f>
        <v>902.67559472606422</v>
      </c>
    </row>
    <row r="138" spans="6:10" ht="15" x14ac:dyDescent="0.35">
      <c r="F138" s="54"/>
      <c r="G138" s="42"/>
      <c r="H138" s="35">
        <v>0.41</v>
      </c>
      <c r="I138" s="36">
        <f t="shared" si="20"/>
        <v>961.888769349565</v>
      </c>
      <c r="J138" s="42"/>
    </row>
    <row r="139" spans="6:10" ht="15" x14ac:dyDescent="0.35">
      <c r="F139" s="54"/>
      <c r="G139" s="42" t="s">
        <v>4</v>
      </c>
      <c r="H139" s="35">
        <v>0.35799999999999998</v>
      </c>
      <c r="I139" s="36">
        <f t="shared" si="20"/>
        <v>819.19764830337681</v>
      </c>
      <c r="J139" s="42">
        <f>(I139+I140)/2</f>
        <v>861.36483401426597</v>
      </c>
    </row>
    <row r="140" spans="6:10" ht="15" x14ac:dyDescent="0.35">
      <c r="F140" s="54"/>
      <c r="G140" s="42"/>
      <c r="H140" s="35">
        <v>0.38900000000000001</v>
      </c>
      <c r="I140" s="36">
        <f t="shared" si="20"/>
        <v>903.53201972515512</v>
      </c>
      <c r="J140" s="42"/>
    </row>
    <row r="141" spans="6:10" ht="15" x14ac:dyDescent="0.35">
      <c r="F141" s="54"/>
      <c r="G141" s="42" t="s">
        <v>5</v>
      </c>
      <c r="H141" s="35">
        <v>0.4</v>
      </c>
      <c r="I141" s="36">
        <f t="shared" si="20"/>
        <v>933.97455279153723</v>
      </c>
      <c r="J141" s="42">
        <f>(I141+I142)/2</f>
        <v>966.24807316943725</v>
      </c>
    </row>
    <row r="142" spans="6:10" ht="15" x14ac:dyDescent="0.35">
      <c r="F142" s="54"/>
      <c r="G142" s="42"/>
      <c r="H142" s="35">
        <v>0.42299999999999999</v>
      </c>
      <c r="I142" s="36">
        <f t="shared" si="20"/>
        <v>998.52159354733726</v>
      </c>
      <c r="J142" s="42"/>
    </row>
    <row r="143" spans="6:10" ht="15" x14ac:dyDescent="0.35">
      <c r="F143" s="54"/>
      <c r="G143" s="42" t="s">
        <v>6</v>
      </c>
      <c r="H143" s="35">
        <v>0.42499999999999999</v>
      </c>
      <c r="I143" s="36">
        <f t="shared" si="20"/>
        <v>1004.1922444762404</v>
      </c>
      <c r="J143" s="42">
        <f>(I143+I144)/2</f>
        <v>1011.3010096731311</v>
      </c>
    </row>
    <row r="144" spans="6:10" ht="15" x14ac:dyDescent="0.35">
      <c r="F144" s="54"/>
      <c r="G144" s="42"/>
      <c r="H144" s="35">
        <v>0.43</v>
      </c>
      <c r="I144" s="36">
        <f t="shared" si="20"/>
        <v>1018.409774870022</v>
      </c>
      <c r="J144" s="42"/>
    </row>
    <row r="145" spans="6:10" ht="15" x14ac:dyDescent="0.35">
      <c r="F145" s="54"/>
      <c r="G145" s="42" t="s">
        <v>7</v>
      </c>
      <c r="H145" s="35">
        <v>0.72899999999999998</v>
      </c>
      <c r="I145" s="36">
        <f t="shared" si="20"/>
        <v>1986.5237520257992</v>
      </c>
      <c r="J145" s="42">
        <f>(I145+I146)/2</f>
        <v>2084.0727466768335</v>
      </c>
    </row>
    <row r="146" spans="6:10" ht="15" x14ac:dyDescent="0.35">
      <c r="F146" s="54"/>
      <c r="G146" s="42"/>
      <c r="H146" s="35">
        <v>0.78100000000000003</v>
      </c>
      <c r="I146" s="36">
        <f t="shared" si="20"/>
        <v>2181.6217413278678</v>
      </c>
      <c r="J146" s="42"/>
    </row>
    <row r="147" spans="6:10" ht="15" x14ac:dyDescent="0.35">
      <c r="F147" s="54"/>
      <c r="G147" s="42" t="s">
        <v>8</v>
      </c>
      <c r="H147" s="35">
        <v>0.56499999999999995</v>
      </c>
      <c r="I147" s="36">
        <f t="shared" si="20"/>
        <v>1425.439946733537</v>
      </c>
      <c r="J147" s="42">
        <f>(I147+I148)/2</f>
        <v>1443.0571440643298</v>
      </c>
    </row>
    <row r="148" spans="6:10" ht="15" x14ac:dyDescent="0.35">
      <c r="F148" s="54"/>
      <c r="G148" s="42"/>
      <c r="H148" s="35">
        <v>0.57599999999999996</v>
      </c>
      <c r="I148" s="36">
        <f t="shared" si="20"/>
        <v>1460.6743413951226</v>
      </c>
      <c r="J148" s="42"/>
    </row>
    <row r="149" spans="6:10" ht="15" x14ac:dyDescent="0.35">
      <c r="F149" s="54"/>
      <c r="G149" s="42" t="s">
        <v>9</v>
      </c>
      <c r="H149" s="35">
        <v>0.59099999999999997</v>
      </c>
      <c r="I149" s="36">
        <f t="shared" si="20"/>
        <v>1509.2512587064875</v>
      </c>
      <c r="J149" s="42">
        <f>(I149+I150)/2</f>
        <v>1547.0974072122642</v>
      </c>
    </row>
    <row r="150" spans="6:10" ht="15" x14ac:dyDescent="0.35">
      <c r="F150" s="54"/>
      <c r="G150" s="42"/>
      <c r="H150" s="35">
        <v>0.61399999999999999</v>
      </c>
      <c r="I150" s="36">
        <f t="shared" si="20"/>
        <v>1584.9435557180409</v>
      </c>
      <c r="J150" s="42"/>
    </row>
    <row r="151" spans="6:10" ht="15" x14ac:dyDescent="0.35">
      <c r="F151" s="54"/>
      <c r="G151" s="42" t="s">
        <v>10</v>
      </c>
      <c r="H151" s="35">
        <v>0.51500000000000001</v>
      </c>
      <c r="I151" s="36">
        <f t="shared" si="20"/>
        <v>1269.3240966164196</v>
      </c>
      <c r="J151" s="42">
        <f>(I151+I152)/2</f>
        <v>1314.1986356009727</v>
      </c>
    </row>
    <row r="152" spans="6:10" ht="15" x14ac:dyDescent="0.35">
      <c r="F152" s="54"/>
      <c r="G152" s="42"/>
      <c r="H152" s="35">
        <v>0.54400000000000004</v>
      </c>
      <c r="I152" s="36">
        <f t="shared" si="20"/>
        <v>1359.0731745855257</v>
      </c>
      <c r="J152" s="42"/>
    </row>
    <row r="153" spans="6:10" ht="15" x14ac:dyDescent="0.35">
      <c r="F153" s="54"/>
      <c r="G153" s="42" t="s">
        <v>11</v>
      </c>
      <c r="H153" s="35">
        <v>0.433</v>
      </c>
      <c r="I153" s="36">
        <f t="shared" si="20"/>
        <v>1026.9684327407269</v>
      </c>
      <c r="J153" s="42">
        <f>(I153+I154)/2</f>
        <v>1086.5273475050431</v>
      </c>
    </row>
    <row r="154" spans="6:10" ht="15" x14ac:dyDescent="0.35">
      <c r="F154" s="54"/>
      <c r="G154" s="42"/>
      <c r="H154" s="35">
        <v>0.47399999999999998</v>
      </c>
      <c r="I154" s="36">
        <f t="shared" si="20"/>
        <v>1146.0862622693592</v>
      </c>
      <c r="J154" s="42"/>
    </row>
    <row r="155" spans="6:10" ht="15" x14ac:dyDescent="0.35">
      <c r="F155" s="54"/>
      <c r="G155" s="42" t="s">
        <v>12</v>
      </c>
      <c r="H155" s="35">
        <v>0.47399999999999998</v>
      </c>
      <c r="I155" s="36">
        <f t="shared" si="20"/>
        <v>1146.0862622693592</v>
      </c>
      <c r="J155" s="42">
        <f>(I155+I156)/2</f>
        <v>1180.3939025175446</v>
      </c>
    </row>
    <row r="156" spans="6:10" ht="15" x14ac:dyDescent="0.35">
      <c r="F156" s="54"/>
      <c r="G156" s="42"/>
      <c r="H156" s="35">
        <v>0.497</v>
      </c>
      <c r="I156" s="36">
        <f t="shared" si="20"/>
        <v>1214.7015427657298</v>
      </c>
      <c r="J156" s="42"/>
    </row>
    <row r="157" spans="6:10" ht="15" x14ac:dyDescent="0.35">
      <c r="F157" s="54"/>
      <c r="G157" s="42" t="s">
        <v>13</v>
      </c>
      <c r="H157" s="35">
        <v>0.47499999999999998</v>
      </c>
      <c r="I157" s="36">
        <f t="shared" si="20"/>
        <v>1149.042364582406</v>
      </c>
      <c r="J157" s="42">
        <f>(I157+I158)/2</f>
        <v>1163.8905331278695</v>
      </c>
    </row>
    <row r="158" spans="6:10" ht="15" x14ac:dyDescent="0.35">
      <c r="F158" s="54"/>
      <c r="G158" s="42"/>
      <c r="H158" s="35">
        <v>0.48499999999999999</v>
      </c>
      <c r="I158" s="36">
        <f t="shared" si="20"/>
        <v>1178.738701673333</v>
      </c>
      <c r="J158" s="42"/>
    </row>
    <row r="159" spans="6:10" ht="15" x14ac:dyDescent="0.35">
      <c r="F159" s="54"/>
      <c r="G159" s="42" t="s">
        <v>14</v>
      </c>
      <c r="H159" s="35">
        <v>0.28799999999999998</v>
      </c>
      <c r="I159" s="36">
        <f t="shared" si="20"/>
        <v>636.40443721329962</v>
      </c>
      <c r="J159" s="42">
        <f>(I159+I160)/2</f>
        <v>642.76250937396094</v>
      </c>
    </row>
    <row r="160" spans="6:10" ht="15" x14ac:dyDescent="0.35">
      <c r="F160" s="54"/>
      <c r="G160" s="42"/>
      <c r="H160" s="35">
        <v>0.29299999999999998</v>
      </c>
      <c r="I160" s="36">
        <f t="shared" si="20"/>
        <v>649.12058153462226</v>
      </c>
      <c r="J160" s="42"/>
    </row>
    <row r="161" spans="6:10" ht="15" x14ac:dyDescent="0.35">
      <c r="F161" s="54"/>
      <c r="G161" s="42" t="s">
        <v>15</v>
      </c>
      <c r="H161" s="35">
        <v>0.45800000000000002</v>
      </c>
      <c r="I161" s="36">
        <f t="shared" si="20"/>
        <v>1099.1202520146885</v>
      </c>
      <c r="J161" s="42">
        <f>(I161+I162)/2</f>
        <v>1115.2313559529096</v>
      </c>
    </row>
    <row r="162" spans="6:10" ht="15" x14ac:dyDescent="0.35">
      <c r="F162" s="54"/>
      <c r="G162" s="42"/>
      <c r="H162" s="35">
        <v>0.46899999999999997</v>
      </c>
      <c r="I162" s="36">
        <f t="shared" si="20"/>
        <v>1131.3424598911306</v>
      </c>
      <c r="J162" s="42"/>
    </row>
    <row r="163" spans="6:10" ht="15" x14ac:dyDescent="0.35">
      <c r="H163" s="35"/>
    </row>
  </sheetData>
  <mergeCells count="155">
    <mergeCell ref="G145:G146"/>
    <mergeCell ref="J145:J146"/>
    <mergeCell ref="G159:G160"/>
    <mergeCell ref="J159:J160"/>
    <mergeCell ref="G161:G162"/>
    <mergeCell ref="J161:J162"/>
    <mergeCell ref="G153:G154"/>
    <mergeCell ref="J153:J154"/>
    <mergeCell ref="G155:G156"/>
    <mergeCell ref="J155:J156"/>
    <mergeCell ref="G157:G158"/>
    <mergeCell ref="J157:J158"/>
    <mergeCell ref="J119:J120"/>
    <mergeCell ref="G121:G122"/>
    <mergeCell ref="J121:J122"/>
    <mergeCell ref="G123:G124"/>
    <mergeCell ref="J123:J124"/>
    <mergeCell ref="F132:F162"/>
    <mergeCell ref="G133:G134"/>
    <mergeCell ref="J133:J134"/>
    <mergeCell ref="G135:G136"/>
    <mergeCell ref="J135:J136"/>
    <mergeCell ref="G137:G138"/>
    <mergeCell ref="J137:J138"/>
    <mergeCell ref="G139:G140"/>
    <mergeCell ref="J139:J140"/>
    <mergeCell ref="G141:G142"/>
    <mergeCell ref="G147:G148"/>
    <mergeCell ref="J147:J148"/>
    <mergeCell ref="G149:G150"/>
    <mergeCell ref="J149:J150"/>
    <mergeCell ref="G151:G152"/>
    <mergeCell ref="J151:J152"/>
    <mergeCell ref="J141:J142"/>
    <mergeCell ref="G143:G144"/>
    <mergeCell ref="J143:J144"/>
    <mergeCell ref="F100:F130"/>
    <mergeCell ref="G101:G102"/>
    <mergeCell ref="J101:J102"/>
    <mergeCell ref="G103:G104"/>
    <mergeCell ref="J103:J104"/>
    <mergeCell ref="G105:G106"/>
    <mergeCell ref="J105:J106"/>
    <mergeCell ref="G107:G108"/>
    <mergeCell ref="G113:G114"/>
    <mergeCell ref="J113:J114"/>
    <mergeCell ref="G115:G116"/>
    <mergeCell ref="J115:J116"/>
    <mergeCell ref="G117:G118"/>
    <mergeCell ref="J117:J118"/>
    <mergeCell ref="J107:J108"/>
    <mergeCell ref="G109:G110"/>
    <mergeCell ref="J109:J110"/>
    <mergeCell ref="G125:G126"/>
    <mergeCell ref="J125:J126"/>
    <mergeCell ref="G127:G128"/>
    <mergeCell ref="J127:J128"/>
    <mergeCell ref="G129:G130"/>
    <mergeCell ref="J129:J130"/>
    <mergeCell ref="G119:G120"/>
    <mergeCell ref="J84:J85"/>
    <mergeCell ref="G86:G87"/>
    <mergeCell ref="J86:J87"/>
    <mergeCell ref="G88:G89"/>
    <mergeCell ref="J88:J89"/>
    <mergeCell ref="G111:G112"/>
    <mergeCell ref="J111:J112"/>
    <mergeCell ref="G96:G97"/>
    <mergeCell ref="J96:J97"/>
    <mergeCell ref="G74:G75"/>
    <mergeCell ref="J74:J75"/>
    <mergeCell ref="G76:G77"/>
    <mergeCell ref="J76:J77"/>
    <mergeCell ref="G78:G79"/>
    <mergeCell ref="J78:J79"/>
    <mergeCell ref="F67:F97"/>
    <mergeCell ref="G68:G69"/>
    <mergeCell ref="J68:J69"/>
    <mergeCell ref="G70:G71"/>
    <mergeCell ref="J70:J71"/>
    <mergeCell ref="G72:G73"/>
    <mergeCell ref="J72:J73"/>
    <mergeCell ref="G80:G81"/>
    <mergeCell ref="J80:J81"/>
    <mergeCell ref="G82:G83"/>
    <mergeCell ref="G90:G91"/>
    <mergeCell ref="J90:J91"/>
    <mergeCell ref="G92:G93"/>
    <mergeCell ref="J92:J93"/>
    <mergeCell ref="G94:G95"/>
    <mergeCell ref="J94:J95"/>
    <mergeCell ref="J82:J83"/>
    <mergeCell ref="G84:G85"/>
    <mergeCell ref="G43:G44"/>
    <mergeCell ref="J43:J44"/>
    <mergeCell ref="G59:G60"/>
    <mergeCell ref="J59:J60"/>
    <mergeCell ref="G61:G62"/>
    <mergeCell ref="J61:J62"/>
    <mergeCell ref="G63:G64"/>
    <mergeCell ref="J63:J64"/>
    <mergeCell ref="G53:G54"/>
    <mergeCell ref="J53:J54"/>
    <mergeCell ref="G55:G56"/>
    <mergeCell ref="J55:J56"/>
    <mergeCell ref="G57:G58"/>
    <mergeCell ref="J57:J58"/>
    <mergeCell ref="J18:J19"/>
    <mergeCell ref="G20:G21"/>
    <mergeCell ref="J20:J21"/>
    <mergeCell ref="G28:G29"/>
    <mergeCell ref="J28:J29"/>
    <mergeCell ref="G30:G31"/>
    <mergeCell ref="J30:J31"/>
    <mergeCell ref="F34:F64"/>
    <mergeCell ref="G35:G36"/>
    <mergeCell ref="J35:J36"/>
    <mergeCell ref="G37:G38"/>
    <mergeCell ref="J37:J38"/>
    <mergeCell ref="G45:G46"/>
    <mergeCell ref="J45:J46"/>
    <mergeCell ref="G47:G48"/>
    <mergeCell ref="J47:J48"/>
    <mergeCell ref="G49:G50"/>
    <mergeCell ref="J49:J50"/>
    <mergeCell ref="G51:G52"/>
    <mergeCell ref="J51:J52"/>
    <mergeCell ref="G39:G40"/>
    <mergeCell ref="J39:J40"/>
    <mergeCell ref="G41:G42"/>
    <mergeCell ref="J41:J42"/>
    <mergeCell ref="G10:G11"/>
    <mergeCell ref="J10:J11"/>
    <mergeCell ref="G12:G13"/>
    <mergeCell ref="J12:J13"/>
    <mergeCell ref="G14:G15"/>
    <mergeCell ref="J14:J15"/>
    <mergeCell ref="F1:F31"/>
    <mergeCell ref="G2:G3"/>
    <mergeCell ref="J2:J3"/>
    <mergeCell ref="G4:G5"/>
    <mergeCell ref="J4:J5"/>
    <mergeCell ref="G6:G7"/>
    <mergeCell ref="J6:J7"/>
    <mergeCell ref="G8:G9"/>
    <mergeCell ref="J8:J9"/>
    <mergeCell ref="G22:G23"/>
    <mergeCell ref="J22:J23"/>
    <mergeCell ref="G24:G25"/>
    <mergeCell ref="J24:J25"/>
    <mergeCell ref="G26:G27"/>
    <mergeCell ref="J26:J27"/>
    <mergeCell ref="G16:G17"/>
    <mergeCell ref="J16:J17"/>
    <mergeCell ref="G18:G19"/>
  </mergeCells>
  <phoneticPr fontId="1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75528B-30EF-44AB-A946-5D96004547E9}">
  <dimension ref="A1:K162"/>
  <sheetViews>
    <sheetView zoomScaleNormal="100" workbookViewId="0">
      <selection activeCell="F1" sqref="F1:F31"/>
    </sheetView>
  </sheetViews>
  <sheetFormatPr defaultRowHeight="13.8" x14ac:dyDescent="0.25"/>
  <cols>
    <col min="1" max="1" width="40.21875" style="14" customWidth="1"/>
    <col min="2" max="2" width="12.33203125" style="14" customWidth="1"/>
    <col min="3" max="3" width="11.88671875" style="14" customWidth="1"/>
    <col min="4" max="4" width="9.33203125" style="14" customWidth="1"/>
    <col min="5" max="5" width="8.88671875" style="15"/>
    <col min="6" max="6" width="8.88671875" style="20"/>
    <col min="7" max="7" width="17.5546875" style="37" bestFit="1" customWidth="1"/>
    <col min="8" max="8" width="20.44140625" style="37" bestFit="1" customWidth="1"/>
    <col min="9" max="10" width="17.21875" style="37" bestFit="1" customWidth="1"/>
    <col min="11" max="11" width="17.5546875" style="37" bestFit="1" customWidth="1"/>
    <col min="12" max="16384" width="8.88671875" style="15"/>
  </cols>
  <sheetData>
    <row r="1" spans="1:11" x14ac:dyDescent="0.25">
      <c r="A1" s="39" t="s">
        <v>75</v>
      </c>
      <c r="B1" s="1" t="s">
        <v>57</v>
      </c>
      <c r="C1" s="1" t="s">
        <v>58</v>
      </c>
      <c r="F1" s="47" t="s">
        <v>0</v>
      </c>
      <c r="G1" s="25" t="s">
        <v>63</v>
      </c>
      <c r="H1" s="25" t="s">
        <v>64</v>
      </c>
      <c r="I1" s="32" t="s">
        <v>73</v>
      </c>
      <c r="J1" s="32" t="s">
        <v>74</v>
      </c>
      <c r="K1" s="26" t="s">
        <v>77</v>
      </c>
    </row>
    <row r="2" spans="1:11" ht="15.6" x14ac:dyDescent="0.35">
      <c r="A2" s="16">
        <v>10</v>
      </c>
      <c r="B2" s="17">
        <v>2.1280000000000001</v>
      </c>
      <c r="C2" s="17">
        <f t="shared" ref="C2:C9" si="0">B2-$B$9</f>
        <v>2.0409999999999999</v>
      </c>
      <c r="D2" s="18"/>
      <c r="F2" s="47"/>
      <c r="G2" s="42" t="s">
        <v>31</v>
      </c>
      <c r="H2" s="35">
        <v>0.7</v>
      </c>
      <c r="I2" s="36">
        <f>($B$29+$B$30*H2)/(1+$B$31*H2+$B$32*H2^2)*$B$34</f>
        <v>1.2356730357190397</v>
      </c>
      <c r="J2" s="36">
        <f>I2*1000</f>
        <v>1235.6730357190397</v>
      </c>
      <c r="K2" s="42">
        <f>(J2+J3)/2</f>
        <v>1300.7526300025738</v>
      </c>
    </row>
    <row r="3" spans="1:11" ht="15.6" x14ac:dyDescent="0.35">
      <c r="A3" s="16">
        <v>5</v>
      </c>
      <c r="B3" s="17">
        <v>1.6839999999999999</v>
      </c>
      <c r="C3" s="17">
        <f t="shared" si="0"/>
        <v>1.597</v>
      </c>
      <c r="D3" s="18"/>
      <c r="F3" s="47"/>
      <c r="G3" s="42"/>
      <c r="H3" s="35">
        <v>0.754</v>
      </c>
      <c r="I3" s="36">
        <f t="shared" ref="I3:I31" si="1">($B$29+$B$30*H3)/(1+$B$31*H3+$B$32*H3^2)*$B$34</f>
        <v>1.3658322242861081</v>
      </c>
      <c r="J3" s="36">
        <f t="shared" ref="J3:J31" si="2">I3*1000</f>
        <v>1365.8322242861082</v>
      </c>
      <c r="K3" s="42"/>
    </row>
    <row r="4" spans="1:11" ht="15.6" x14ac:dyDescent="0.35">
      <c r="A4" s="16">
        <v>2.5</v>
      </c>
      <c r="B4" s="17">
        <v>1.24</v>
      </c>
      <c r="C4" s="17">
        <f t="shared" si="0"/>
        <v>1.153</v>
      </c>
      <c r="D4" s="18"/>
      <c r="F4" s="47"/>
      <c r="G4" s="42" t="s">
        <v>32</v>
      </c>
      <c r="H4" s="35">
        <v>0.74399999999999999</v>
      </c>
      <c r="I4" s="36">
        <f t="shared" si="1"/>
        <v>1.3411877691988656</v>
      </c>
      <c r="J4" s="36">
        <f t="shared" si="2"/>
        <v>1341.1877691988657</v>
      </c>
      <c r="K4" s="42">
        <f t="shared" ref="K4" si="3">(J4+J5)/2</f>
        <v>1387.4182312043004</v>
      </c>
    </row>
    <row r="5" spans="1:11" ht="15.6" x14ac:dyDescent="0.35">
      <c r="A5" s="16">
        <v>1.25</v>
      </c>
      <c r="B5" s="17">
        <v>0.70299999999999996</v>
      </c>
      <c r="C5" s="17">
        <f t="shared" si="0"/>
        <v>0.61599999999999999</v>
      </c>
      <c r="D5" s="18"/>
      <c r="F5" s="47"/>
      <c r="G5" s="42"/>
      <c r="H5" s="35">
        <v>0.78100000000000003</v>
      </c>
      <c r="I5" s="36">
        <f t="shared" si="1"/>
        <v>1.4336486932097352</v>
      </c>
      <c r="J5" s="36">
        <f t="shared" si="2"/>
        <v>1433.6486932097353</v>
      </c>
      <c r="K5" s="42"/>
    </row>
    <row r="6" spans="1:11" ht="15.6" x14ac:dyDescent="0.35">
      <c r="A6" s="16">
        <v>0.63</v>
      </c>
      <c r="B6" s="17">
        <v>0.54300000000000004</v>
      </c>
      <c r="C6" s="17">
        <f t="shared" si="0"/>
        <v>0.45600000000000007</v>
      </c>
      <c r="D6" s="18"/>
      <c r="F6" s="47"/>
      <c r="G6" s="42" t="s">
        <v>33</v>
      </c>
      <c r="H6" s="35">
        <v>0.79700000000000004</v>
      </c>
      <c r="I6" s="36">
        <f t="shared" si="1"/>
        <v>1.4747381153601837</v>
      </c>
      <c r="J6" s="36">
        <f t="shared" si="2"/>
        <v>1474.7381153601837</v>
      </c>
      <c r="K6" s="42">
        <f t="shared" ref="K6" si="4">(J6+J7)/2</f>
        <v>1485.1394699866137</v>
      </c>
    </row>
    <row r="7" spans="1:11" ht="15.6" x14ac:dyDescent="0.35">
      <c r="A7" s="16">
        <v>0.32</v>
      </c>
      <c r="B7" s="17">
        <v>0.34100000000000003</v>
      </c>
      <c r="C7" s="17">
        <f t="shared" si="0"/>
        <v>0.254</v>
      </c>
      <c r="D7" s="18"/>
      <c r="F7" s="47"/>
      <c r="G7" s="42"/>
      <c r="H7" s="35">
        <v>0.80500000000000005</v>
      </c>
      <c r="I7" s="36">
        <f t="shared" si="1"/>
        <v>1.4955408246130439</v>
      </c>
      <c r="J7" s="36">
        <f t="shared" si="2"/>
        <v>1495.5408246130439</v>
      </c>
      <c r="K7" s="42"/>
    </row>
    <row r="8" spans="1:11" ht="15.6" x14ac:dyDescent="0.35">
      <c r="A8" s="16">
        <v>0.16</v>
      </c>
      <c r="B8" s="17">
        <v>0.14899999999999999</v>
      </c>
      <c r="C8" s="17">
        <f t="shared" si="0"/>
        <v>6.2E-2</v>
      </c>
      <c r="D8" s="18"/>
      <c r="F8" s="47"/>
      <c r="G8" s="42" t="s">
        <v>34</v>
      </c>
      <c r="H8" s="35">
        <v>0.72799999999999998</v>
      </c>
      <c r="I8" s="36">
        <f t="shared" si="1"/>
        <v>1.302274824752766</v>
      </c>
      <c r="J8" s="36">
        <f t="shared" si="2"/>
        <v>1302.2748247527661</v>
      </c>
      <c r="K8" s="42">
        <f t="shared" ref="K8" si="5">(J8+J9)/2</f>
        <v>1367.9617589812506</v>
      </c>
    </row>
    <row r="9" spans="1:11" ht="15.6" x14ac:dyDescent="0.35">
      <c r="A9" s="16">
        <v>0</v>
      </c>
      <c r="B9" s="17">
        <v>8.6999999999999994E-2</v>
      </c>
      <c r="C9" s="17">
        <f t="shared" si="0"/>
        <v>0</v>
      </c>
      <c r="D9" s="18"/>
      <c r="F9" s="47"/>
      <c r="G9" s="42"/>
      <c r="H9" s="35">
        <v>0.78100000000000003</v>
      </c>
      <c r="I9" s="36">
        <f t="shared" si="1"/>
        <v>1.4336486932097352</v>
      </c>
      <c r="J9" s="36">
        <f t="shared" si="2"/>
        <v>1433.6486932097353</v>
      </c>
      <c r="K9" s="42"/>
    </row>
    <row r="10" spans="1:11" ht="15" x14ac:dyDescent="0.35">
      <c r="F10" s="47"/>
      <c r="G10" s="42" t="s">
        <v>35</v>
      </c>
      <c r="H10" s="35">
        <v>0.32800000000000001</v>
      </c>
      <c r="I10" s="36">
        <f t="shared" si="1"/>
        <v>0.50151648854254327</v>
      </c>
      <c r="J10" s="36">
        <f t="shared" si="2"/>
        <v>501.51648854254324</v>
      </c>
      <c r="K10" s="42">
        <f t="shared" ref="K10" si="6">(J10+J11)/2</f>
        <v>507.33368580487661</v>
      </c>
    </row>
    <row r="11" spans="1:11" ht="15" x14ac:dyDescent="0.35">
      <c r="F11" s="47"/>
      <c r="G11" s="42"/>
      <c r="H11" s="35">
        <v>0.33500000000000002</v>
      </c>
      <c r="I11" s="36">
        <f t="shared" si="1"/>
        <v>0.51315088306721002</v>
      </c>
      <c r="J11" s="36">
        <f t="shared" si="2"/>
        <v>513.15088306720997</v>
      </c>
      <c r="K11" s="42"/>
    </row>
    <row r="12" spans="1:11" ht="15" x14ac:dyDescent="0.35">
      <c r="F12" s="47"/>
      <c r="G12" s="42" t="s">
        <v>36</v>
      </c>
      <c r="H12" s="35">
        <v>0.47299999999999998</v>
      </c>
      <c r="I12" s="36">
        <f t="shared" si="1"/>
        <v>0.75794636368599788</v>
      </c>
      <c r="J12" s="36">
        <f t="shared" si="2"/>
        <v>757.94636368599788</v>
      </c>
      <c r="K12" s="42">
        <f t="shared" ref="K12" si="7">(J12+J13)/2</f>
        <v>777.95118244830019</v>
      </c>
    </row>
    <row r="13" spans="1:11" ht="15" x14ac:dyDescent="0.35">
      <c r="F13" s="47"/>
      <c r="G13" s="42"/>
      <c r="H13" s="35">
        <v>0.49399999999999999</v>
      </c>
      <c r="I13" s="36">
        <f t="shared" si="1"/>
        <v>0.79795600121060262</v>
      </c>
      <c r="J13" s="36">
        <f t="shared" si="2"/>
        <v>797.95600121060261</v>
      </c>
      <c r="K13" s="42"/>
    </row>
    <row r="14" spans="1:11" ht="15" x14ac:dyDescent="0.35">
      <c r="F14" s="47"/>
      <c r="G14" s="42" t="s">
        <v>37</v>
      </c>
      <c r="H14" s="35">
        <v>0.51</v>
      </c>
      <c r="I14" s="36">
        <f t="shared" si="1"/>
        <v>0.82896543899577813</v>
      </c>
      <c r="J14" s="36">
        <f t="shared" si="2"/>
        <v>828.96543899577807</v>
      </c>
      <c r="K14" s="42">
        <f t="shared" ref="K14" si="8">(J14+J15)/2</f>
        <v>857.66407879670567</v>
      </c>
    </row>
    <row r="15" spans="1:11" ht="15" x14ac:dyDescent="0.35">
      <c r="F15" s="47"/>
      <c r="G15" s="42"/>
      <c r="H15" s="35">
        <v>0.53900000000000003</v>
      </c>
      <c r="I15" s="36">
        <f t="shared" si="1"/>
        <v>0.88636271859763327</v>
      </c>
      <c r="J15" s="36">
        <f t="shared" si="2"/>
        <v>886.36271859763326</v>
      </c>
      <c r="K15" s="42"/>
    </row>
    <row r="16" spans="1:11" ht="15" x14ac:dyDescent="0.35">
      <c r="F16" s="47"/>
      <c r="G16" s="42" t="s">
        <v>38</v>
      </c>
      <c r="H16" s="35">
        <v>0.65200000000000002</v>
      </c>
      <c r="I16" s="36">
        <f t="shared" si="1"/>
        <v>1.1257413982975781</v>
      </c>
      <c r="J16" s="36">
        <f t="shared" si="2"/>
        <v>1125.7413982975781</v>
      </c>
      <c r="K16" s="42">
        <f t="shared" ref="K16" si="9">(J16+J17)/2</f>
        <v>1188.9447483431686</v>
      </c>
    </row>
    <row r="17" spans="1:11" ht="15" x14ac:dyDescent="0.35">
      <c r="F17" s="47"/>
      <c r="G17" s="42"/>
      <c r="H17" s="35">
        <v>0.70699999999999996</v>
      </c>
      <c r="I17" s="36">
        <f t="shared" si="1"/>
        <v>1.2521480983887592</v>
      </c>
      <c r="J17" s="36">
        <f t="shared" si="2"/>
        <v>1252.1480983887591</v>
      </c>
      <c r="K17" s="42"/>
    </row>
    <row r="18" spans="1:11" ht="15" x14ac:dyDescent="0.35">
      <c r="F18" s="47"/>
      <c r="G18" s="42" t="s">
        <v>39</v>
      </c>
      <c r="H18" s="35">
        <v>0.624</v>
      </c>
      <c r="I18" s="36">
        <f t="shared" si="1"/>
        <v>1.0639732833572983</v>
      </c>
      <c r="J18" s="36">
        <f t="shared" si="2"/>
        <v>1063.9732833572984</v>
      </c>
      <c r="K18" s="42">
        <f t="shared" ref="K18" si="10">(J18+J19)/2</f>
        <v>1093.7397109185026</v>
      </c>
    </row>
    <row r="19" spans="1:11" ht="15" x14ac:dyDescent="0.35">
      <c r="F19" s="47"/>
      <c r="G19" s="42"/>
      <c r="H19" s="35">
        <v>0.65100000000000002</v>
      </c>
      <c r="I19" s="36">
        <f t="shared" si="1"/>
        <v>1.1235061384797065</v>
      </c>
      <c r="J19" s="36">
        <f t="shared" si="2"/>
        <v>1123.5061384797066</v>
      </c>
      <c r="K19" s="42"/>
    </row>
    <row r="20" spans="1:11" ht="15" x14ac:dyDescent="0.35">
      <c r="F20" s="47"/>
      <c r="G20" s="42" t="s">
        <v>40</v>
      </c>
      <c r="H20" s="35">
        <v>0.83799999999999997</v>
      </c>
      <c r="I20" s="36">
        <f t="shared" si="1"/>
        <v>1.5832218457962146</v>
      </c>
      <c r="J20" s="36">
        <f t="shared" si="2"/>
        <v>1583.2218457962147</v>
      </c>
      <c r="K20" s="42">
        <f t="shared" ref="K20" si="11">(J20+J21)/2</f>
        <v>1602.2881049725502</v>
      </c>
    </row>
    <row r="21" spans="1:11" ht="15" x14ac:dyDescent="0.35">
      <c r="F21" s="47"/>
      <c r="G21" s="42"/>
      <c r="H21" s="35">
        <v>0.85199999999999998</v>
      </c>
      <c r="I21" s="36">
        <f t="shared" si="1"/>
        <v>1.6213543641488859</v>
      </c>
      <c r="J21" s="36">
        <f t="shared" si="2"/>
        <v>1621.3543641488859</v>
      </c>
      <c r="K21" s="42"/>
    </row>
    <row r="22" spans="1:11" ht="15" x14ac:dyDescent="0.35">
      <c r="F22" s="47"/>
      <c r="G22" s="42" t="s">
        <v>41</v>
      </c>
      <c r="H22" s="35">
        <v>0.753</v>
      </c>
      <c r="I22" s="36">
        <f t="shared" si="1"/>
        <v>1.3633564336839439</v>
      </c>
      <c r="J22" s="36">
        <f t="shared" si="2"/>
        <v>1363.3564336839438</v>
      </c>
      <c r="K22" s="42">
        <f t="shared" ref="K22" si="12">(J22+J23)/2</f>
        <v>1375.7926313959535</v>
      </c>
    </row>
    <row r="23" spans="1:11" ht="15" x14ac:dyDescent="0.35">
      <c r="F23" s="47"/>
      <c r="G23" s="42"/>
      <c r="H23" s="35">
        <v>0.76300000000000001</v>
      </c>
      <c r="I23" s="36">
        <f t="shared" si="1"/>
        <v>1.3882288291079632</v>
      </c>
      <c r="J23" s="36">
        <f t="shared" si="2"/>
        <v>1388.2288291079633</v>
      </c>
      <c r="K23" s="42"/>
    </row>
    <row r="24" spans="1:11" ht="15" x14ac:dyDescent="0.35">
      <c r="F24" s="47"/>
      <c r="G24" s="42" t="s">
        <v>42</v>
      </c>
      <c r="H24" s="35">
        <v>0.46100000000000002</v>
      </c>
      <c r="I24" s="36">
        <f t="shared" si="1"/>
        <v>0.73542822773880256</v>
      </c>
      <c r="J24" s="36">
        <f t="shared" si="2"/>
        <v>735.42822773880255</v>
      </c>
      <c r="K24" s="42">
        <f t="shared" ref="K24" si="13">(J24+J25)/2</f>
        <v>746.68729571240021</v>
      </c>
    </row>
    <row r="25" spans="1:11" ht="15" x14ac:dyDescent="0.35">
      <c r="F25" s="47"/>
      <c r="G25" s="42"/>
      <c r="H25" s="35">
        <v>0.47299999999999998</v>
      </c>
      <c r="I25" s="36">
        <f t="shared" si="1"/>
        <v>0.75794636368599788</v>
      </c>
      <c r="J25" s="36">
        <f t="shared" si="2"/>
        <v>757.94636368599788</v>
      </c>
      <c r="K25" s="42"/>
    </row>
    <row r="26" spans="1:11" ht="15" x14ac:dyDescent="0.35">
      <c r="F26" s="47"/>
      <c r="G26" s="42" t="s">
        <v>43</v>
      </c>
      <c r="H26" s="35">
        <v>0.69099999999999995</v>
      </c>
      <c r="I26" s="36">
        <f t="shared" si="1"/>
        <v>1.214659656165999</v>
      </c>
      <c r="J26" s="36">
        <f t="shared" si="2"/>
        <v>1214.659656165999</v>
      </c>
      <c r="K26" s="42">
        <f t="shared" ref="K26" si="14">(J26+J27)/2</f>
        <v>1246.4661282968095</v>
      </c>
    </row>
    <row r="27" spans="1:11" ht="15" x14ac:dyDescent="0.35">
      <c r="A27" s="14" t="s">
        <v>56</v>
      </c>
      <c r="F27" s="47"/>
      <c r="G27" s="42"/>
      <c r="H27" s="35">
        <v>0.71799999999999997</v>
      </c>
      <c r="I27" s="36">
        <f t="shared" si="1"/>
        <v>1.2782726004276204</v>
      </c>
      <c r="J27" s="36">
        <f t="shared" si="2"/>
        <v>1278.2726004276203</v>
      </c>
      <c r="K27" s="42"/>
    </row>
    <row r="28" spans="1:11" ht="15" x14ac:dyDescent="0.35">
      <c r="A28" s="14" t="s">
        <v>51</v>
      </c>
      <c r="F28" s="47"/>
      <c r="G28" s="42" t="s">
        <v>44</v>
      </c>
      <c r="H28" s="35">
        <v>0.68100000000000005</v>
      </c>
      <c r="I28" s="36">
        <f t="shared" si="1"/>
        <v>1.1915315504665021</v>
      </c>
      <c r="J28" s="36">
        <f t="shared" si="2"/>
        <v>1191.531550466502</v>
      </c>
      <c r="K28" s="42">
        <f t="shared" ref="K28" si="15">(J28+J29)/2</f>
        <v>1288.6308234951091</v>
      </c>
    </row>
    <row r="29" spans="1:11" ht="15" x14ac:dyDescent="0.35">
      <c r="A29" s="14" t="s">
        <v>52</v>
      </c>
      <c r="B29" s="14">
        <v>2.6907328000000001E-2</v>
      </c>
      <c r="F29" s="47"/>
      <c r="G29" s="42"/>
      <c r="H29" s="35">
        <v>0.76200000000000001</v>
      </c>
      <c r="I29" s="36">
        <f t="shared" si="1"/>
        <v>1.3857300965237163</v>
      </c>
      <c r="J29" s="36">
        <f t="shared" si="2"/>
        <v>1385.7300965237162</v>
      </c>
      <c r="K29" s="42"/>
    </row>
    <row r="30" spans="1:11" ht="15" x14ac:dyDescent="0.35">
      <c r="A30" s="14" t="s">
        <v>53</v>
      </c>
      <c r="B30" s="14">
        <v>1.2507526</v>
      </c>
      <c r="F30" s="47"/>
      <c r="G30" s="42" t="s">
        <v>45</v>
      </c>
      <c r="H30" s="35">
        <v>0.64300000000000002</v>
      </c>
      <c r="I30" s="36">
        <f t="shared" si="1"/>
        <v>1.1057027511523541</v>
      </c>
      <c r="J30" s="36">
        <f t="shared" si="2"/>
        <v>1105.702751152354</v>
      </c>
      <c r="K30" s="42">
        <f t="shared" ref="K30" si="16">(J30+J31)/2</f>
        <v>1183.6586237463991</v>
      </c>
    </row>
    <row r="31" spans="1:11" ht="15" x14ac:dyDescent="0.35">
      <c r="A31" s="14" t="s">
        <v>54</v>
      </c>
      <c r="B31" s="14">
        <v>-0.39656224000000001</v>
      </c>
      <c r="F31" s="47"/>
      <c r="G31" s="42"/>
      <c r="H31" s="35">
        <v>0.71099999999999997</v>
      </c>
      <c r="I31" s="36">
        <f t="shared" si="1"/>
        <v>1.2616144963404443</v>
      </c>
      <c r="J31" s="36">
        <f t="shared" si="2"/>
        <v>1261.6144963404442</v>
      </c>
      <c r="K31" s="42"/>
    </row>
    <row r="32" spans="1:11" x14ac:dyDescent="0.25">
      <c r="A32" s="14" t="s">
        <v>55</v>
      </c>
      <c r="B32" s="14">
        <v>1.6145871999999999E-2</v>
      </c>
      <c r="I32" s="32"/>
      <c r="J32" s="32"/>
      <c r="K32" s="32"/>
    </row>
    <row r="33" spans="1:11" x14ac:dyDescent="0.25">
      <c r="I33" s="32"/>
      <c r="J33" s="32"/>
      <c r="K33" s="32"/>
    </row>
    <row r="34" spans="1:11" x14ac:dyDescent="0.25">
      <c r="A34" s="41" t="s">
        <v>62</v>
      </c>
      <c r="B34" s="14">
        <v>1</v>
      </c>
      <c r="F34" s="48" t="s">
        <v>46</v>
      </c>
      <c r="G34" s="25" t="s">
        <v>63</v>
      </c>
      <c r="H34" s="25" t="s">
        <v>64</v>
      </c>
      <c r="I34" s="32" t="s">
        <v>73</v>
      </c>
      <c r="J34" s="32" t="s">
        <v>74</v>
      </c>
      <c r="K34" s="26" t="s">
        <v>77</v>
      </c>
    </row>
    <row r="35" spans="1:11" ht="15" x14ac:dyDescent="0.35">
      <c r="F35" s="48"/>
      <c r="G35" s="42" t="s">
        <v>16</v>
      </c>
      <c r="H35" s="35">
        <v>0.54800000000000004</v>
      </c>
      <c r="I35" s="36">
        <f t="shared" ref="I35:I64" si="17">($B$29+$B$30*H35)/(1+$B$31*H35+$B$32*H35^2)*$B$34</f>
        <v>0.90449561933860689</v>
      </c>
      <c r="J35" s="36">
        <f t="shared" ref="J35:J64" si="18">I35*1000</f>
        <v>904.49561933860684</v>
      </c>
      <c r="K35" s="42">
        <f t="shared" ref="K35:K63" si="19">(J35+J36)/2</f>
        <v>923.89101524373768</v>
      </c>
    </row>
    <row r="36" spans="1:11" ht="15" x14ac:dyDescent="0.35">
      <c r="F36" s="48"/>
      <c r="G36" s="42"/>
      <c r="H36" s="35">
        <v>0.56699999999999995</v>
      </c>
      <c r="I36" s="36">
        <f t="shared" si="17"/>
        <v>0.94328641114886846</v>
      </c>
      <c r="J36" s="36">
        <f t="shared" si="18"/>
        <v>943.28641114886841</v>
      </c>
      <c r="K36" s="42"/>
    </row>
    <row r="37" spans="1:11" ht="15" x14ac:dyDescent="0.35">
      <c r="F37" s="48"/>
      <c r="G37" s="42" t="s">
        <v>17</v>
      </c>
      <c r="H37" s="35">
        <v>0.65900000000000003</v>
      </c>
      <c r="I37" s="36">
        <f t="shared" si="17"/>
        <v>1.1414498711179677</v>
      </c>
      <c r="J37" s="36">
        <f t="shared" si="18"/>
        <v>1141.4498711179676</v>
      </c>
      <c r="K37" s="42">
        <f t="shared" si="19"/>
        <v>1181.546504831638</v>
      </c>
    </row>
    <row r="38" spans="1:11" ht="15" x14ac:dyDescent="0.35">
      <c r="F38" s="48"/>
      <c r="G38" s="42"/>
      <c r="H38" s="35">
        <v>0.69399999999999995</v>
      </c>
      <c r="I38" s="36">
        <f t="shared" si="17"/>
        <v>1.2216431385453084</v>
      </c>
      <c r="J38" s="36">
        <f t="shared" si="18"/>
        <v>1221.6431385453084</v>
      </c>
      <c r="K38" s="42"/>
    </row>
    <row r="39" spans="1:11" ht="15" x14ac:dyDescent="0.35">
      <c r="F39" s="48"/>
      <c r="G39" s="42" t="s">
        <v>18</v>
      </c>
      <c r="H39" s="35">
        <v>0.19800000000000001</v>
      </c>
      <c r="I39" s="36">
        <f t="shared" si="17"/>
        <v>0.29774674742865692</v>
      </c>
      <c r="J39" s="36">
        <f t="shared" si="18"/>
        <v>297.74674742865693</v>
      </c>
      <c r="K39" s="42">
        <f t="shared" si="19"/>
        <v>313.45001269876957</v>
      </c>
    </row>
    <row r="40" spans="1:11" ht="15" x14ac:dyDescent="0.35">
      <c r="F40" s="48"/>
      <c r="G40" s="42"/>
      <c r="H40" s="35">
        <v>0.219</v>
      </c>
      <c r="I40" s="36">
        <f t="shared" si="17"/>
        <v>0.32915327796888222</v>
      </c>
      <c r="J40" s="36">
        <f t="shared" si="18"/>
        <v>329.15327796888221</v>
      </c>
      <c r="K40" s="42"/>
    </row>
    <row r="41" spans="1:11" ht="15" x14ac:dyDescent="0.35">
      <c r="F41" s="48"/>
      <c r="G41" s="42" t="s">
        <v>19</v>
      </c>
      <c r="H41" s="35">
        <v>0.61399999999999999</v>
      </c>
      <c r="I41" s="36">
        <f t="shared" si="17"/>
        <v>1.0423181318478616</v>
      </c>
      <c r="J41" s="36">
        <f t="shared" si="18"/>
        <v>1042.3181318478617</v>
      </c>
      <c r="K41" s="42">
        <f t="shared" si="19"/>
        <v>1069.5856698569644</v>
      </c>
    </row>
    <row r="42" spans="1:11" ht="15" x14ac:dyDescent="0.35">
      <c r="F42" s="48"/>
      <c r="G42" s="42"/>
      <c r="H42" s="35">
        <v>0.63900000000000001</v>
      </c>
      <c r="I42" s="36">
        <f t="shared" si="17"/>
        <v>1.0968532078660671</v>
      </c>
      <c r="J42" s="36">
        <f t="shared" si="18"/>
        <v>1096.8532078660671</v>
      </c>
      <c r="K42" s="42"/>
    </row>
    <row r="43" spans="1:11" ht="15" x14ac:dyDescent="0.35">
      <c r="F43" s="48"/>
      <c r="G43" s="42" t="s">
        <v>20</v>
      </c>
      <c r="H43" s="35">
        <v>0.46</v>
      </c>
      <c r="I43" s="36">
        <f t="shared" si="17"/>
        <v>0.7335628640018651</v>
      </c>
      <c r="J43" s="36">
        <f t="shared" si="18"/>
        <v>733.56286400186514</v>
      </c>
      <c r="K43" s="42">
        <f t="shared" si="19"/>
        <v>794.03281691702477</v>
      </c>
    </row>
    <row r="44" spans="1:11" ht="15" x14ac:dyDescent="0.35">
      <c r="F44" s="48"/>
      <c r="G44" s="42"/>
      <c r="H44" s="35">
        <v>0.52300000000000002</v>
      </c>
      <c r="I44" s="36">
        <f t="shared" si="17"/>
        <v>0.85450276983218454</v>
      </c>
      <c r="J44" s="36">
        <f t="shared" si="18"/>
        <v>854.50276983218453</v>
      </c>
      <c r="K44" s="42"/>
    </row>
    <row r="45" spans="1:11" ht="15" x14ac:dyDescent="0.35">
      <c r="F45" s="48"/>
      <c r="G45" s="42" t="s">
        <v>21</v>
      </c>
      <c r="H45" s="35">
        <v>0.70899999999999996</v>
      </c>
      <c r="I45" s="36">
        <f t="shared" si="17"/>
        <v>1.2568765431265119</v>
      </c>
      <c r="J45" s="36">
        <f t="shared" si="18"/>
        <v>1256.8765431265119</v>
      </c>
      <c r="K45" s="42">
        <f t="shared" si="19"/>
        <v>1345.2626181681235</v>
      </c>
    </row>
    <row r="46" spans="1:11" ht="15" x14ac:dyDescent="0.35">
      <c r="F46" s="48"/>
      <c r="G46" s="42"/>
      <c r="H46" s="35">
        <v>0.78100000000000003</v>
      </c>
      <c r="I46" s="36">
        <f t="shared" si="17"/>
        <v>1.4336486932097352</v>
      </c>
      <c r="J46" s="36">
        <f t="shared" si="18"/>
        <v>1433.6486932097353</v>
      </c>
      <c r="K46" s="42"/>
    </row>
    <row r="47" spans="1:11" ht="15" x14ac:dyDescent="0.35">
      <c r="F47" s="48"/>
      <c r="G47" s="42" t="s">
        <v>22</v>
      </c>
      <c r="H47" s="35">
        <v>0.39100000000000001</v>
      </c>
      <c r="I47" s="36">
        <f t="shared" si="17"/>
        <v>0.60885525918908012</v>
      </c>
      <c r="J47" s="36">
        <f t="shared" si="18"/>
        <v>608.85525918908013</v>
      </c>
      <c r="K47" s="42">
        <f t="shared" si="19"/>
        <v>632.79309451280471</v>
      </c>
    </row>
    <row r="48" spans="1:11" ht="15" x14ac:dyDescent="0.35">
      <c r="F48" s="48"/>
      <c r="G48" s="42"/>
      <c r="H48" s="35">
        <v>0.41799999999999998</v>
      </c>
      <c r="I48" s="36">
        <f t="shared" si="17"/>
        <v>0.65673092983652925</v>
      </c>
      <c r="J48" s="36">
        <f t="shared" si="18"/>
        <v>656.7309298365293</v>
      </c>
      <c r="K48" s="42"/>
    </row>
    <row r="49" spans="6:11" ht="15" x14ac:dyDescent="0.35">
      <c r="F49" s="48"/>
      <c r="G49" s="42" t="s">
        <v>23</v>
      </c>
      <c r="H49" s="35">
        <v>0.44500000000000001</v>
      </c>
      <c r="I49" s="36">
        <f t="shared" si="17"/>
        <v>0.70578579365400562</v>
      </c>
      <c r="J49" s="36">
        <f t="shared" si="18"/>
        <v>705.7857936540056</v>
      </c>
      <c r="K49" s="42">
        <f t="shared" si="19"/>
        <v>737.54229219756553</v>
      </c>
    </row>
    <row r="50" spans="6:11" ht="15" x14ac:dyDescent="0.35">
      <c r="F50" s="48"/>
      <c r="G50" s="42"/>
      <c r="H50" s="35">
        <v>0.47899999999999998</v>
      </c>
      <c r="I50" s="36">
        <f t="shared" si="17"/>
        <v>0.76929879074112539</v>
      </c>
      <c r="J50" s="36">
        <f t="shared" si="18"/>
        <v>769.29879074112534</v>
      </c>
      <c r="K50" s="42"/>
    </row>
    <row r="51" spans="6:11" ht="15" x14ac:dyDescent="0.35">
      <c r="F51" s="48"/>
      <c r="G51" s="42" t="s">
        <v>24</v>
      </c>
      <c r="H51" s="35">
        <v>0.252</v>
      </c>
      <c r="I51" s="36">
        <f t="shared" si="17"/>
        <v>0.37964727102602364</v>
      </c>
      <c r="J51" s="36">
        <f t="shared" si="18"/>
        <v>379.64727102602365</v>
      </c>
      <c r="K51" s="42">
        <f t="shared" si="19"/>
        <v>385.09445917378582</v>
      </c>
    </row>
    <row r="52" spans="6:11" ht="15" x14ac:dyDescent="0.35">
      <c r="F52" s="48"/>
      <c r="G52" s="42"/>
      <c r="H52" s="35">
        <v>0.25900000000000001</v>
      </c>
      <c r="I52" s="36">
        <f t="shared" si="17"/>
        <v>0.39054164732154795</v>
      </c>
      <c r="J52" s="36">
        <f t="shared" si="18"/>
        <v>390.54164732154794</v>
      </c>
      <c r="K52" s="42"/>
    </row>
    <row r="53" spans="6:11" ht="15" x14ac:dyDescent="0.35">
      <c r="F53" s="48"/>
      <c r="G53" s="42" t="s">
        <v>25</v>
      </c>
      <c r="H53" s="35">
        <v>0.436</v>
      </c>
      <c r="I53" s="36">
        <f t="shared" si="17"/>
        <v>0.68930068690925284</v>
      </c>
      <c r="J53" s="36">
        <f t="shared" si="18"/>
        <v>689.30068690925282</v>
      </c>
      <c r="K53" s="42">
        <f t="shared" si="19"/>
        <v>721.73839891831744</v>
      </c>
    </row>
    <row r="54" spans="6:11" ht="15" x14ac:dyDescent="0.35">
      <c r="F54" s="48"/>
      <c r="G54" s="42"/>
      <c r="H54" s="35">
        <v>0.47099999999999997</v>
      </c>
      <c r="I54" s="36">
        <f t="shared" si="17"/>
        <v>0.75417611092738213</v>
      </c>
      <c r="J54" s="36">
        <f t="shared" si="18"/>
        <v>754.17611092738207</v>
      </c>
      <c r="K54" s="42"/>
    </row>
    <row r="55" spans="6:11" ht="15" x14ac:dyDescent="0.35">
      <c r="F55" s="48"/>
      <c r="G55" s="42" t="s">
        <v>26</v>
      </c>
      <c r="H55" s="35">
        <v>0.39800000000000002</v>
      </c>
      <c r="I55" s="36">
        <f t="shared" si="17"/>
        <v>0.6211564312398179</v>
      </c>
      <c r="J55" s="36">
        <f t="shared" si="18"/>
        <v>621.15643123981795</v>
      </c>
      <c r="K55" s="42">
        <f t="shared" si="19"/>
        <v>657.05442146922871</v>
      </c>
    </row>
    <row r="56" spans="6:11" ht="15" x14ac:dyDescent="0.35">
      <c r="F56" s="48"/>
      <c r="G56" s="42"/>
      <c r="H56" s="35">
        <v>0.438</v>
      </c>
      <c r="I56" s="36">
        <f t="shared" si="17"/>
        <v>0.69295241169863953</v>
      </c>
      <c r="J56" s="36">
        <f t="shared" si="18"/>
        <v>692.95241169863948</v>
      </c>
      <c r="K56" s="42"/>
    </row>
    <row r="57" spans="6:11" ht="15" x14ac:dyDescent="0.35">
      <c r="F57" s="48"/>
      <c r="G57" s="42" t="s">
        <v>27</v>
      </c>
      <c r="H57" s="35">
        <v>0.32500000000000001</v>
      </c>
      <c r="I57" s="36">
        <f t="shared" si="17"/>
        <v>0.49655208676986839</v>
      </c>
      <c r="J57" s="36">
        <f t="shared" si="18"/>
        <v>496.55208676986837</v>
      </c>
      <c r="K57" s="42">
        <f t="shared" si="19"/>
        <v>514.06523539247064</v>
      </c>
    </row>
    <row r="58" spans="6:11" ht="15" x14ac:dyDescent="0.35">
      <c r="F58" s="48"/>
      <c r="G58" s="42"/>
      <c r="H58" s="35">
        <v>0.34599999999999997</v>
      </c>
      <c r="I58" s="36">
        <f t="shared" si="17"/>
        <v>0.53157838401507296</v>
      </c>
      <c r="J58" s="36">
        <f t="shared" si="18"/>
        <v>531.57838401507297</v>
      </c>
      <c r="K58" s="42"/>
    </row>
    <row r="59" spans="6:11" ht="15" x14ac:dyDescent="0.35">
      <c r="F59" s="48"/>
      <c r="G59" s="42" t="s">
        <v>28</v>
      </c>
      <c r="H59" s="35">
        <v>0.49199999999999999</v>
      </c>
      <c r="I59" s="36">
        <f t="shared" si="17"/>
        <v>0.79411206192145756</v>
      </c>
      <c r="J59" s="36">
        <f t="shared" si="18"/>
        <v>794.11206192145755</v>
      </c>
      <c r="K59" s="42">
        <f t="shared" si="19"/>
        <v>812.51547004221504</v>
      </c>
    </row>
    <row r="60" spans="6:11" ht="15" x14ac:dyDescent="0.35">
      <c r="F60" s="48"/>
      <c r="G60" s="42"/>
      <c r="H60" s="35">
        <v>0.51100000000000001</v>
      </c>
      <c r="I60" s="36">
        <f t="shared" si="17"/>
        <v>0.8309188781629725</v>
      </c>
      <c r="J60" s="36">
        <f t="shared" si="18"/>
        <v>830.91887816297253</v>
      </c>
      <c r="K60" s="42"/>
    </row>
    <row r="61" spans="6:11" ht="15" x14ac:dyDescent="0.35">
      <c r="F61" s="48"/>
      <c r="G61" s="42" t="s">
        <v>29</v>
      </c>
      <c r="H61" s="35">
        <v>0.40799999999999997</v>
      </c>
      <c r="I61" s="36">
        <f t="shared" si="17"/>
        <v>0.63886380994475989</v>
      </c>
      <c r="J61" s="36">
        <f t="shared" si="18"/>
        <v>638.86380994475985</v>
      </c>
      <c r="K61" s="42">
        <f t="shared" si="19"/>
        <v>648.69515705542426</v>
      </c>
    </row>
    <row r="62" spans="6:11" ht="15" x14ac:dyDescent="0.35">
      <c r="F62" s="48"/>
      <c r="G62" s="42"/>
      <c r="H62" s="35">
        <v>0.41899999999999998</v>
      </c>
      <c r="I62" s="36">
        <f t="shared" si="17"/>
        <v>0.65852650416608871</v>
      </c>
      <c r="J62" s="36">
        <f t="shared" si="18"/>
        <v>658.52650416608867</v>
      </c>
      <c r="K62" s="42"/>
    </row>
    <row r="63" spans="6:11" ht="15" x14ac:dyDescent="0.35">
      <c r="F63" s="48"/>
      <c r="G63" s="42" t="s">
        <v>30</v>
      </c>
      <c r="H63" s="35">
        <v>0.312</v>
      </c>
      <c r="I63" s="36">
        <f t="shared" si="17"/>
        <v>0.47518921793189911</v>
      </c>
      <c r="J63" s="36">
        <f t="shared" si="18"/>
        <v>475.18921793189912</v>
      </c>
      <c r="K63" s="42">
        <f t="shared" si="19"/>
        <v>477.64343613845472</v>
      </c>
    </row>
    <row r="64" spans="6:11" ht="15" x14ac:dyDescent="0.35">
      <c r="F64" s="48"/>
      <c r="G64" s="42"/>
      <c r="H64" s="35">
        <v>0.315</v>
      </c>
      <c r="I64" s="36">
        <f t="shared" si="17"/>
        <v>0.48009765434501028</v>
      </c>
      <c r="J64" s="36">
        <f t="shared" si="18"/>
        <v>480.09765434501026</v>
      </c>
      <c r="K64" s="42"/>
    </row>
    <row r="65" spans="6:11" x14ac:dyDescent="0.25">
      <c r="F65" s="4"/>
      <c r="G65" s="32"/>
      <c r="H65" s="34"/>
      <c r="I65" s="36"/>
      <c r="J65" s="36"/>
      <c r="K65" s="32"/>
    </row>
    <row r="66" spans="6:11" x14ac:dyDescent="0.25">
      <c r="I66" s="36"/>
      <c r="J66" s="36"/>
    </row>
    <row r="67" spans="6:11" x14ac:dyDescent="0.25">
      <c r="F67" s="49" t="s">
        <v>47</v>
      </c>
      <c r="G67" s="25" t="s">
        <v>63</v>
      </c>
      <c r="H67" s="25" t="s">
        <v>64</v>
      </c>
      <c r="I67" s="32" t="s">
        <v>73</v>
      </c>
      <c r="J67" s="32" t="s">
        <v>74</v>
      </c>
      <c r="K67" s="26" t="s">
        <v>77</v>
      </c>
    </row>
    <row r="68" spans="6:11" ht="15" x14ac:dyDescent="0.35">
      <c r="F68" s="49"/>
      <c r="G68" s="42" t="s">
        <v>1</v>
      </c>
      <c r="H68" s="35">
        <v>0.26100000000000001</v>
      </c>
      <c r="I68" s="36">
        <f t="shared" ref="I68:I97" si="20">($B$29+$B$30*H68)/(1+$B$31*H68+$B$32*H68^2)*$B$34</f>
        <v>0.39366631805815733</v>
      </c>
      <c r="J68" s="36">
        <f t="shared" ref="J68:J97" si="21">I68*1000</f>
        <v>393.66631805815734</v>
      </c>
      <c r="K68" s="42">
        <f t="shared" ref="K68:K96" si="22">(J68+J69)/2</f>
        <v>396.79902396069338</v>
      </c>
    </row>
    <row r="69" spans="6:11" ht="15" x14ac:dyDescent="0.35">
      <c r="F69" s="49"/>
      <c r="G69" s="42"/>
      <c r="H69" s="35">
        <v>0.26500000000000001</v>
      </c>
      <c r="I69" s="36">
        <f t="shared" si="20"/>
        <v>0.39993172986322933</v>
      </c>
      <c r="J69" s="36">
        <f t="shared" si="21"/>
        <v>399.93172986322935</v>
      </c>
      <c r="K69" s="42"/>
    </row>
    <row r="70" spans="6:11" ht="15" x14ac:dyDescent="0.35">
      <c r="F70" s="49"/>
      <c r="G70" s="42" t="s">
        <v>2</v>
      </c>
      <c r="H70" s="35">
        <v>0.13800000000000001</v>
      </c>
      <c r="I70" s="36">
        <f t="shared" si="20"/>
        <v>0.21099302800227737</v>
      </c>
      <c r="J70" s="36">
        <f t="shared" si="21"/>
        <v>210.99302800227738</v>
      </c>
      <c r="K70" s="42">
        <f t="shared" si="22"/>
        <v>218.78457755336032</v>
      </c>
    </row>
    <row r="71" spans="6:11" ht="15" x14ac:dyDescent="0.35">
      <c r="F71" s="49"/>
      <c r="G71" s="42"/>
      <c r="H71" s="35">
        <v>0.14899999999999999</v>
      </c>
      <c r="I71" s="36">
        <f t="shared" si="20"/>
        <v>0.22657612710444325</v>
      </c>
      <c r="J71" s="36">
        <f t="shared" si="21"/>
        <v>226.57612710444326</v>
      </c>
      <c r="K71" s="42"/>
    </row>
    <row r="72" spans="6:11" ht="15" x14ac:dyDescent="0.35">
      <c r="F72" s="49"/>
      <c r="G72" s="42" t="s">
        <v>3</v>
      </c>
      <c r="H72" s="35">
        <v>0.32600000000000001</v>
      </c>
      <c r="I72" s="36">
        <f t="shared" si="20"/>
        <v>0.49820544143233331</v>
      </c>
      <c r="J72" s="36">
        <f t="shared" si="21"/>
        <v>498.20544143233332</v>
      </c>
      <c r="K72" s="42">
        <f t="shared" si="22"/>
        <v>520.80177302801246</v>
      </c>
    </row>
    <row r="73" spans="6:11" ht="15" x14ac:dyDescent="0.35">
      <c r="F73" s="49"/>
      <c r="G73" s="42"/>
      <c r="H73" s="35">
        <v>0.35299999999999998</v>
      </c>
      <c r="I73" s="36">
        <f t="shared" si="20"/>
        <v>0.54339810462369154</v>
      </c>
      <c r="J73" s="36">
        <f t="shared" si="21"/>
        <v>543.39810462369155</v>
      </c>
      <c r="K73" s="42"/>
    </row>
    <row r="74" spans="6:11" ht="15" x14ac:dyDescent="0.35">
      <c r="F74" s="49"/>
      <c r="G74" s="42" t="s">
        <v>4</v>
      </c>
      <c r="H74" s="35">
        <v>0.26400000000000001</v>
      </c>
      <c r="I74" s="36">
        <f t="shared" si="20"/>
        <v>0.39836336419504559</v>
      </c>
      <c r="J74" s="36">
        <f t="shared" si="21"/>
        <v>398.36336419504556</v>
      </c>
      <c r="K74" s="42">
        <f t="shared" si="22"/>
        <v>422.98919888963849</v>
      </c>
    </row>
    <row r="75" spans="6:11" ht="15" x14ac:dyDescent="0.35">
      <c r="F75" s="49"/>
      <c r="G75" s="42"/>
      <c r="H75" s="35">
        <v>0.29499999999999998</v>
      </c>
      <c r="I75" s="36">
        <f t="shared" si="20"/>
        <v>0.44761503358423144</v>
      </c>
      <c r="J75" s="36">
        <f t="shared" si="21"/>
        <v>447.61503358423141</v>
      </c>
      <c r="K75" s="42"/>
    </row>
    <row r="76" spans="6:11" ht="15" x14ac:dyDescent="0.35">
      <c r="F76" s="49"/>
      <c r="G76" s="42" t="s">
        <v>5</v>
      </c>
      <c r="H76" s="35">
        <v>0.27200000000000002</v>
      </c>
      <c r="I76" s="36">
        <f t="shared" si="20"/>
        <v>0.41094802227384575</v>
      </c>
      <c r="J76" s="36">
        <f t="shared" si="21"/>
        <v>410.94802227384577</v>
      </c>
      <c r="K76" s="42">
        <f t="shared" si="22"/>
        <v>415.69571315926208</v>
      </c>
    </row>
    <row r="77" spans="6:11" ht="15" x14ac:dyDescent="0.35">
      <c r="F77" s="49"/>
      <c r="G77" s="42"/>
      <c r="H77" s="35">
        <v>0.27800000000000002</v>
      </c>
      <c r="I77" s="36">
        <f t="shared" si="20"/>
        <v>0.42044340404467839</v>
      </c>
      <c r="J77" s="36">
        <f t="shared" si="21"/>
        <v>420.4434040446784</v>
      </c>
      <c r="K77" s="42"/>
    </row>
    <row r="78" spans="6:11" ht="15" x14ac:dyDescent="0.35">
      <c r="F78" s="49"/>
      <c r="G78" s="42" t="s">
        <v>6</v>
      </c>
      <c r="H78" s="35">
        <v>0.26900000000000002</v>
      </c>
      <c r="I78" s="36">
        <f t="shared" si="20"/>
        <v>0.4062186526822969</v>
      </c>
      <c r="J78" s="36">
        <f t="shared" si="21"/>
        <v>406.21865268229692</v>
      </c>
      <c r="K78" s="42">
        <f t="shared" si="22"/>
        <v>407.79443250756583</v>
      </c>
    </row>
    <row r="79" spans="6:11" ht="15" x14ac:dyDescent="0.35">
      <c r="F79" s="49"/>
      <c r="G79" s="42"/>
      <c r="H79" s="35">
        <v>0.27100000000000002</v>
      </c>
      <c r="I79" s="36">
        <f t="shared" si="20"/>
        <v>0.40937021233283472</v>
      </c>
      <c r="J79" s="36">
        <f t="shared" si="21"/>
        <v>409.37021233283474</v>
      </c>
      <c r="K79" s="42"/>
    </row>
    <row r="80" spans="6:11" ht="15" x14ac:dyDescent="0.35">
      <c r="F80" s="49"/>
      <c r="G80" s="42" t="s">
        <v>7</v>
      </c>
      <c r="H80" s="35">
        <v>0.23300000000000001</v>
      </c>
      <c r="I80" s="36">
        <f t="shared" si="20"/>
        <v>0.35040237025090804</v>
      </c>
      <c r="J80" s="36">
        <f t="shared" si="21"/>
        <v>350.40237025090801</v>
      </c>
      <c r="K80" s="42">
        <f t="shared" si="22"/>
        <v>352.69550272409458</v>
      </c>
    </row>
    <row r="81" spans="6:11" ht="15" x14ac:dyDescent="0.35">
      <c r="F81" s="49"/>
      <c r="G81" s="42"/>
      <c r="H81" s="35">
        <v>0.23599999999999999</v>
      </c>
      <c r="I81" s="36">
        <f t="shared" si="20"/>
        <v>0.35498863519728119</v>
      </c>
      <c r="J81" s="36">
        <f t="shared" si="21"/>
        <v>354.98863519728121</v>
      </c>
      <c r="K81" s="42"/>
    </row>
    <row r="82" spans="6:11" ht="15" x14ac:dyDescent="0.35">
      <c r="F82" s="49"/>
      <c r="G82" s="42" t="s">
        <v>8</v>
      </c>
      <c r="H82" s="35">
        <v>9.5000000000000001E-2</v>
      </c>
      <c r="I82" s="36">
        <f t="shared" si="20"/>
        <v>0.15141092833587722</v>
      </c>
      <c r="J82" s="36">
        <f t="shared" si="21"/>
        <v>151.4109283358772</v>
      </c>
      <c r="K82" s="42">
        <f t="shared" si="22"/>
        <v>155.50519259495127</v>
      </c>
    </row>
    <row r="83" spans="6:11" ht="15" x14ac:dyDescent="0.35">
      <c r="F83" s="49"/>
      <c r="G83" s="42"/>
      <c r="H83" s="35">
        <v>0.10100000000000001</v>
      </c>
      <c r="I83" s="36">
        <f t="shared" si="20"/>
        <v>0.15959945685402532</v>
      </c>
      <c r="J83" s="36">
        <f t="shared" si="21"/>
        <v>159.59945685402533</v>
      </c>
      <c r="K83" s="42"/>
    </row>
    <row r="84" spans="6:11" ht="15" x14ac:dyDescent="0.35">
      <c r="F84" s="49"/>
      <c r="G84" s="42" t="s">
        <v>9</v>
      </c>
      <c r="H84" s="35">
        <v>0.311</v>
      </c>
      <c r="I84" s="36">
        <f t="shared" si="20"/>
        <v>0.47355591738107189</v>
      </c>
      <c r="J84" s="36">
        <f t="shared" si="21"/>
        <v>473.55591738107188</v>
      </c>
      <c r="K84" s="42">
        <f t="shared" si="22"/>
        <v>490.85594999932096</v>
      </c>
    </row>
    <row r="85" spans="6:11" ht="15" x14ac:dyDescent="0.35">
      <c r="F85" s="49"/>
      <c r="G85" s="42"/>
      <c r="H85" s="35">
        <v>0.33200000000000002</v>
      </c>
      <c r="I85" s="36">
        <f t="shared" si="20"/>
        <v>0.50815598261757</v>
      </c>
      <c r="J85" s="36">
        <f t="shared" si="21"/>
        <v>508.15598261756998</v>
      </c>
      <c r="K85" s="42"/>
    </row>
    <row r="86" spans="6:11" ht="15" x14ac:dyDescent="0.35">
      <c r="F86" s="49"/>
      <c r="G86" s="42" t="s">
        <v>10</v>
      </c>
      <c r="H86" s="35">
        <v>0.255</v>
      </c>
      <c r="I86" s="36">
        <f t="shared" si="20"/>
        <v>0.38430831359111367</v>
      </c>
      <c r="J86" s="36">
        <f t="shared" si="21"/>
        <v>384.30831359111369</v>
      </c>
      <c r="K86" s="42">
        <f t="shared" si="22"/>
        <v>403.963874457683</v>
      </c>
    </row>
    <row r="87" spans="6:11" ht="15" x14ac:dyDescent="0.35">
      <c r="F87" s="49"/>
      <c r="G87" s="42"/>
      <c r="H87" s="35">
        <v>0.28000000000000003</v>
      </c>
      <c r="I87" s="36">
        <f t="shared" si="20"/>
        <v>0.42361943532425228</v>
      </c>
      <c r="J87" s="36">
        <f t="shared" si="21"/>
        <v>423.61943532425227</v>
      </c>
      <c r="K87" s="42"/>
    </row>
    <row r="88" spans="6:11" ht="15" x14ac:dyDescent="0.35">
      <c r="F88" s="49"/>
      <c r="G88" s="42" t="s">
        <v>11</v>
      </c>
      <c r="H88" s="35">
        <v>0.13400000000000001</v>
      </c>
      <c r="I88" s="36">
        <f t="shared" si="20"/>
        <v>0.20536140874521766</v>
      </c>
      <c r="J88" s="36">
        <f t="shared" si="21"/>
        <v>205.36140874521766</v>
      </c>
      <c r="K88" s="42">
        <f t="shared" si="22"/>
        <v>210.29517569753889</v>
      </c>
    </row>
    <row r="89" spans="6:11" ht="15" x14ac:dyDescent="0.35">
      <c r="F89" s="49"/>
      <c r="G89" s="42"/>
      <c r="H89" s="35">
        <v>0.14099999999999999</v>
      </c>
      <c r="I89" s="36">
        <f t="shared" si="20"/>
        <v>0.21522894264986014</v>
      </c>
      <c r="J89" s="36">
        <f t="shared" si="21"/>
        <v>215.22894264986013</v>
      </c>
      <c r="K89" s="42"/>
    </row>
    <row r="90" spans="6:11" ht="15" x14ac:dyDescent="0.35">
      <c r="F90" s="49"/>
      <c r="G90" s="42" t="s">
        <v>12</v>
      </c>
      <c r="H90" s="35">
        <v>0.251</v>
      </c>
      <c r="I90" s="36">
        <f t="shared" si="20"/>
        <v>0.37809624051526758</v>
      </c>
      <c r="J90" s="36">
        <f t="shared" si="21"/>
        <v>378.0962405152676</v>
      </c>
      <c r="K90" s="42">
        <f t="shared" si="22"/>
        <v>408.83909672898312</v>
      </c>
    </row>
    <row r="91" spans="6:11" ht="15" x14ac:dyDescent="0.35">
      <c r="F91" s="49"/>
      <c r="G91" s="42"/>
      <c r="H91" s="35">
        <v>0.28999999999999998</v>
      </c>
      <c r="I91" s="36">
        <f t="shared" si="20"/>
        <v>0.43958195294269869</v>
      </c>
      <c r="J91" s="36">
        <f t="shared" si="21"/>
        <v>439.58195294269871</v>
      </c>
      <c r="K91" s="42"/>
    </row>
    <row r="92" spans="6:11" ht="15" x14ac:dyDescent="0.35">
      <c r="F92" s="49"/>
      <c r="G92" s="42" t="s">
        <v>13</v>
      </c>
      <c r="H92" s="35">
        <v>0.246</v>
      </c>
      <c r="I92" s="36">
        <f t="shared" si="20"/>
        <v>0.37036089610138728</v>
      </c>
      <c r="J92" s="36">
        <f t="shared" si="21"/>
        <v>370.36089610138725</v>
      </c>
      <c r="K92" s="42">
        <f t="shared" si="22"/>
        <v>396.19581620473059</v>
      </c>
    </row>
    <row r="93" spans="6:11" ht="15" x14ac:dyDescent="0.35">
      <c r="F93" s="49"/>
      <c r="G93" s="42"/>
      <c r="H93" s="35">
        <v>0.27900000000000003</v>
      </c>
      <c r="I93" s="36">
        <f t="shared" si="20"/>
        <v>0.42203073630807386</v>
      </c>
      <c r="J93" s="36">
        <f t="shared" si="21"/>
        <v>422.03073630807387</v>
      </c>
      <c r="K93" s="42"/>
    </row>
    <row r="94" spans="6:11" ht="15" x14ac:dyDescent="0.35">
      <c r="F94" s="49"/>
      <c r="G94" s="42" t="s">
        <v>14</v>
      </c>
      <c r="H94" s="35">
        <v>0.218</v>
      </c>
      <c r="I94" s="36">
        <f t="shared" si="20"/>
        <v>0.32764509172802708</v>
      </c>
      <c r="J94" s="36">
        <f t="shared" si="21"/>
        <v>327.64509172802707</v>
      </c>
      <c r="K94" s="42">
        <f t="shared" si="22"/>
        <v>341.31686346265417</v>
      </c>
    </row>
    <row r="95" spans="6:11" ht="15" x14ac:dyDescent="0.35">
      <c r="F95" s="49"/>
      <c r="G95" s="42"/>
      <c r="H95" s="35">
        <v>0.23599999999999999</v>
      </c>
      <c r="I95" s="36">
        <f t="shared" si="20"/>
        <v>0.35498863519728119</v>
      </c>
      <c r="J95" s="36">
        <f t="shared" si="21"/>
        <v>354.98863519728121</v>
      </c>
      <c r="K95" s="42"/>
    </row>
    <row r="96" spans="6:11" ht="15" x14ac:dyDescent="0.35">
      <c r="F96" s="49"/>
      <c r="G96" s="42" t="s">
        <v>15</v>
      </c>
      <c r="H96" s="35">
        <v>0.20899999999999999</v>
      </c>
      <c r="I96" s="36">
        <f t="shared" si="20"/>
        <v>0.31412852234523159</v>
      </c>
      <c r="J96" s="36">
        <f t="shared" si="21"/>
        <v>314.1285223452316</v>
      </c>
      <c r="K96" s="42">
        <f t="shared" si="22"/>
        <v>328.45650086882677</v>
      </c>
    </row>
    <row r="97" spans="6:11" ht="15" x14ac:dyDescent="0.35">
      <c r="F97" s="49"/>
      <c r="G97" s="42"/>
      <c r="H97" s="35">
        <v>0.22800000000000001</v>
      </c>
      <c r="I97" s="36">
        <f t="shared" si="20"/>
        <v>0.34278447939242185</v>
      </c>
      <c r="J97" s="36">
        <f t="shared" si="21"/>
        <v>342.78447939242187</v>
      </c>
      <c r="K97" s="42"/>
    </row>
    <row r="100" spans="6:11" x14ac:dyDescent="0.25">
      <c r="F100" s="50" t="s">
        <v>48</v>
      </c>
      <c r="G100" s="25" t="s">
        <v>63</v>
      </c>
      <c r="H100" s="25" t="s">
        <v>64</v>
      </c>
      <c r="I100" s="32" t="s">
        <v>73</v>
      </c>
      <c r="J100" s="32" t="s">
        <v>74</v>
      </c>
      <c r="K100" s="26" t="s">
        <v>77</v>
      </c>
    </row>
    <row r="101" spans="6:11" ht="15" x14ac:dyDescent="0.35">
      <c r="F101" s="50"/>
      <c r="G101" s="42" t="s">
        <v>1</v>
      </c>
      <c r="H101" s="35">
        <v>0.373</v>
      </c>
      <c r="I101" s="36">
        <f t="shared" ref="I101:I130" si="23">($B$29+$B$30*H101)/(1+$B$31*H101+$B$32*H101^2)*$B$34</f>
        <v>0.57757404196975204</v>
      </c>
      <c r="J101" s="36">
        <f t="shared" ref="J101:J130" si="24">I101*1000</f>
        <v>577.57404196975199</v>
      </c>
      <c r="K101" s="42">
        <f t="shared" ref="K101:K129" si="25">(J101+J102)/2</f>
        <v>582.75976623409633</v>
      </c>
    </row>
    <row r="102" spans="6:11" ht="15" x14ac:dyDescent="0.35">
      <c r="F102" s="50"/>
      <c r="G102" s="42"/>
      <c r="H102" s="35">
        <v>0.379</v>
      </c>
      <c r="I102" s="36">
        <f t="shared" si="23"/>
        <v>0.58794549049844069</v>
      </c>
      <c r="J102" s="36">
        <f t="shared" si="24"/>
        <v>587.94549049844068</v>
      </c>
      <c r="K102" s="42"/>
    </row>
    <row r="103" spans="6:11" ht="15" x14ac:dyDescent="0.35">
      <c r="F103" s="50"/>
      <c r="G103" s="42" t="s">
        <v>2</v>
      </c>
      <c r="H103" s="35">
        <v>0.308</v>
      </c>
      <c r="I103" s="36">
        <f t="shared" si="23"/>
        <v>0.46866452675024711</v>
      </c>
      <c r="J103" s="36">
        <f t="shared" si="24"/>
        <v>468.66452675024709</v>
      </c>
      <c r="K103" s="42">
        <f t="shared" si="25"/>
        <v>494.2478702011112</v>
      </c>
    </row>
    <row r="104" spans="6:11" ht="15" x14ac:dyDescent="0.35">
      <c r="F104" s="50"/>
      <c r="G104" s="42"/>
      <c r="H104" s="35">
        <v>0.33900000000000002</v>
      </c>
      <c r="I104" s="36">
        <f t="shared" si="23"/>
        <v>0.51983121365197527</v>
      </c>
      <c r="J104" s="36">
        <f t="shared" si="24"/>
        <v>519.8312136519753</v>
      </c>
      <c r="K104" s="42"/>
    </row>
    <row r="105" spans="6:11" ht="15" x14ac:dyDescent="0.35">
      <c r="F105" s="50"/>
      <c r="G105" s="42" t="s">
        <v>3</v>
      </c>
      <c r="H105" s="35">
        <v>0.38800000000000001</v>
      </c>
      <c r="I105" s="36">
        <f t="shared" si="23"/>
        <v>0.60360682979921121</v>
      </c>
      <c r="J105" s="36">
        <f t="shared" si="24"/>
        <v>603.60682979921125</v>
      </c>
      <c r="K105" s="42">
        <f t="shared" si="25"/>
        <v>616.79855312032737</v>
      </c>
    </row>
    <row r="106" spans="6:11" ht="15" x14ac:dyDescent="0.35">
      <c r="F106" s="50"/>
      <c r="G106" s="42"/>
      <c r="H106" s="35">
        <v>0.40300000000000002</v>
      </c>
      <c r="I106" s="36">
        <f t="shared" si="23"/>
        <v>0.62999027644144345</v>
      </c>
      <c r="J106" s="36">
        <f t="shared" si="24"/>
        <v>629.99027644144348</v>
      </c>
      <c r="K106" s="42"/>
    </row>
    <row r="107" spans="6:11" ht="15" x14ac:dyDescent="0.35">
      <c r="F107" s="50"/>
      <c r="G107" s="42" t="s">
        <v>4</v>
      </c>
      <c r="H107" s="35">
        <v>0.223</v>
      </c>
      <c r="I107" s="36">
        <f t="shared" si="23"/>
        <v>0.33519878172004514</v>
      </c>
      <c r="J107" s="36">
        <f t="shared" si="24"/>
        <v>335.19878172004513</v>
      </c>
      <c r="K107" s="42">
        <f t="shared" si="25"/>
        <v>339.75212893408519</v>
      </c>
    </row>
    <row r="108" spans="6:11" ht="15" x14ac:dyDescent="0.35">
      <c r="F108" s="50"/>
      <c r="G108" s="42"/>
      <c r="H108" s="35">
        <v>0.22900000000000001</v>
      </c>
      <c r="I108" s="36">
        <f t="shared" si="23"/>
        <v>0.34430547614812523</v>
      </c>
      <c r="J108" s="36">
        <f t="shared" si="24"/>
        <v>344.30547614812525</v>
      </c>
      <c r="K108" s="42"/>
    </row>
    <row r="109" spans="6:11" ht="15" x14ac:dyDescent="0.35">
      <c r="F109" s="50"/>
      <c r="G109" s="42" t="s">
        <v>5</v>
      </c>
      <c r="H109" s="35">
        <v>0.33300000000000002</v>
      </c>
      <c r="I109" s="36">
        <f t="shared" si="23"/>
        <v>0.50981949128693771</v>
      </c>
      <c r="J109" s="36">
        <f t="shared" si="24"/>
        <v>509.8194912869377</v>
      </c>
      <c r="K109" s="42">
        <f t="shared" si="25"/>
        <v>519.85764028912672</v>
      </c>
    </row>
    <row r="110" spans="6:11" ht="15" x14ac:dyDescent="0.35">
      <c r="F110" s="50"/>
      <c r="G110" s="42"/>
      <c r="H110" s="35">
        <v>0.34499999999999997</v>
      </c>
      <c r="I110" s="36">
        <f t="shared" si="23"/>
        <v>0.52989578929131564</v>
      </c>
      <c r="J110" s="36">
        <f t="shared" si="24"/>
        <v>529.89578929131562</v>
      </c>
      <c r="K110" s="42"/>
    </row>
    <row r="111" spans="6:11" ht="15" x14ac:dyDescent="0.35">
      <c r="F111" s="50"/>
      <c r="G111" s="42" t="s">
        <v>6</v>
      </c>
      <c r="H111" s="35">
        <v>0.376</v>
      </c>
      <c r="I111" s="36">
        <f t="shared" si="23"/>
        <v>0.58275285579635949</v>
      </c>
      <c r="J111" s="36">
        <f t="shared" si="24"/>
        <v>582.75285579635954</v>
      </c>
      <c r="K111" s="42">
        <f t="shared" si="25"/>
        <v>585.34917314740005</v>
      </c>
    </row>
    <row r="112" spans="6:11" ht="15" x14ac:dyDescent="0.35">
      <c r="F112" s="50"/>
      <c r="G112" s="42"/>
      <c r="H112" s="35">
        <v>0.379</v>
      </c>
      <c r="I112" s="36">
        <f t="shared" si="23"/>
        <v>0.58794549049844069</v>
      </c>
      <c r="J112" s="36">
        <f t="shared" si="24"/>
        <v>587.94549049844068</v>
      </c>
      <c r="K112" s="42"/>
    </row>
    <row r="113" spans="6:11" ht="15" x14ac:dyDescent="0.35">
      <c r="F113" s="50"/>
      <c r="G113" s="42" t="s">
        <v>7</v>
      </c>
      <c r="H113" s="35">
        <v>0.35799999999999998</v>
      </c>
      <c r="I113" s="36">
        <f t="shared" si="23"/>
        <v>0.55188552265854451</v>
      </c>
      <c r="J113" s="36">
        <f t="shared" si="24"/>
        <v>551.88552265854446</v>
      </c>
      <c r="K113" s="42">
        <f t="shared" si="25"/>
        <v>552.73651427675043</v>
      </c>
    </row>
    <row r="114" spans="6:11" ht="15" x14ac:dyDescent="0.35">
      <c r="F114" s="50"/>
      <c r="G114" s="42"/>
      <c r="H114" s="35">
        <v>0.35899999999999999</v>
      </c>
      <c r="I114" s="36">
        <f t="shared" si="23"/>
        <v>0.55358750589495642</v>
      </c>
      <c r="J114" s="36">
        <f t="shared" si="24"/>
        <v>553.58750589495639</v>
      </c>
      <c r="K114" s="42"/>
    </row>
    <row r="115" spans="6:11" ht="15" x14ac:dyDescent="0.35">
      <c r="F115" s="50"/>
      <c r="G115" s="42" t="s">
        <v>8</v>
      </c>
      <c r="H115" s="35">
        <v>0.28299999999999997</v>
      </c>
      <c r="I115" s="36">
        <f t="shared" si="23"/>
        <v>0.42839374902959942</v>
      </c>
      <c r="J115" s="36">
        <f t="shared" si="24"/>
        <v>428.39374902959941</v>
      </c>
      <c r="K115" s="42">
        <f t="shared" si="25"/>
        <v>447.71532180455199</v>
      </c>
    </row>
    <row r="116" spans="6:11" ht="15" x14ac:dyDescent="0.35">
      <c r="F116" s="50"/>
      <c r="G116" s="42"/>
      <c r="H116" s="35">
        <v>0.307</v>
      </c>
      <c r="I116" s="36">
        <f t="shared" si="23"/>
        <v>0.46703689457950459</v>
      </c>
      <c r="J116" s="36">
        <f t="shared" si="24"/>
        <v>467.03689457950458</v>
      </c>
      <c r="K116" s="42"/>
    </row>
    <row r="117" spans="6:11" ht="15" x14ac:dyDescent="0.35">
      <c r="F117" s="50"/>
      <c r="G117" s="42" t="s">
        <v>9</v>
      </c>
      <c r="H117" s="35">
        <v>0.36399999999999999</v>
      </c>
      <c r="I117" s="36">
        <f t="shared" si="23"/>
        <v>0.56212002072392542</v>
      </c>
      <c r="J117" s="36">
        <f t="shared" si="24"/>
        <v>562.12002072392545</v>
      </c>
      <c r="K117" s="42">
        <f t="shared" si="25"/>
        <v>594.28600511211584</v>
      </c>
    </row>
    <row r="118" spans="6:11" ht="15" x14ac:dyDescent="0.35">
      <c r="F118" s="50"/>
      <c r="G118" s="42"/>
      <c r="H118" s="35">
        <v>0.40100000000000002</v>
      </c>
      <c r="I118" s="36">
        <f t="shared" si="23"/>
        <v>0.62645198950030612</v>
      </c>
      <c r="J118" s="36">
        <f t="shared" si="24"/>
        <v>626.45198950030613</v>
      </c>
      <c r="K118" s="42"/>
    </row>
    <row r="119" spans="6:11" ht="15" x14ac:dyDescent="0.35">
      <c r="F119" s="50"/>
      <c r="G119" s="42" t="s">
        <v>10</v>
      </c>
      <c r="H119" s="35">
        <v>0.36599999999999999</v>
      </c>
      <c r="I119" s="36">
        <f t="shared" si="23"/>
        <v>0.56554360697823669</v>
      </c>
      <c r="J119" s="36">
        <f t="shared" si="24"/>
        <v>565.54360697823665</v>
      </c>
      <c r="K119" s="42">
        <f t="shared" si="25"/>
        <v>604.87534493242993</v>
      </c>
    </row>
    <row r="120" spans="6:11" ht="15" x14ac:dyDescent="0.35">
      <c r="F120" s="50"/>
      <c r="G120" s="42"/>
      <c r="H120" s="35">
        <v>0.41099999999999998</v>
      </c>
      <c r="I120" s="36">
        <f t="shared" si="23"/>
        <v>0.64420708288662332</v>
      </c>
      <c r="J120" s="36">
        <f t="shared" si="24"/>
        <v>644.20708288662331</v>
      </c>
      <c r="K120" s="42"/>
    </row>
    <row r="121" spans="6:11" ht="15" x14ac:dyDescent="0.35">
      <c r="F121" s="50"/>
      <c r="G121" s="42" t="s">
        <v>11</v>
      </c>
      <c r="H121" s="35">
        <v>0.30099999999999999</v>
      </c>
      <c r="I121" s="36">
        <f t="shared" si="23"/>
        <v>0.45730071315938609</v>
      </c>
      <c r="J121" s="36">
        <f t="shared" si="24"/>
        <v>457.30071315938608</v>
      </c>
      <c r="K121" s="42">
        <f t="shared" si="25"/>
        <v>465.42831527022895</v>
      </c>
    </row>
    <row r="122" spans="6:11" ht="15" x14ac:dyDescent="0.35">
      <c r="F122" s="50"/>
      <c r="G122" s="42"/>
      <c r="H122" s="35">
        <v>0.311</v>
      </c>
      <c r="I122" s="36">
        <f t="shared" si="23"/>
        <v>0.47355591738107189</v>
      </c>
      <c r="J122" s="36">
        <f t="shared" si="24"/>
        <v>473.55591738107188</v>
      </c>
      <c r="K122" s="42"/>
    </row>
    <row r="123" spans="6:11" ht="15" x14ac:dyDescent="0.35">
      <c r="F123" s="50"/>
      <c r="G123" s="42" t="s">
        <v>12</v>
      </c>
      <c r="H123" s="35">
        <v>0.308</v>
      </c>
      <c r="I123" s="36">
        <f t="shared" si="23"/>
        <v>0.46866452675024711</v>
      </c>
      <c r="J123" s="36">
        <f t="shared" si="24"/>
        <v>468.66452675024709</v>
      </c>
      <c r="K123" s="42">
        <f t="shared" si="25"/>
        <v>475.20058857824324</v>
      </c>
    </row>
    <row r="124" spans="6:11" ht="15" x14ac:dyDescent="0.35">
      <c r="F124" s="50"/>
      <c r="G124" s="42"/>
      <c r="H124" s="35">
        <v>0.316</v>
      </c>
      <c r="I124" s="36">
        <f t="shared" si="23"/>
        <v>0.48173665040623936</v>
      </c>
      <c r="J124" s="36">
        <f t="shared" si="24"/>
        <v>481.73665040623939</v>
      </c>
      <c r="K124" s="42"/>
    </row>
    <row r="125" spans="6:11" ht="15" x14ac:dyDescent="0.35">
      <c r="F125" s="50"/>
      <c r="G125" s="42" t="s">
        <v>13</v>
      </c>
      <c r="H125" s="35">
        <v>0.17499999999999999</v>
      </c>
      <c r="I125" s="36">
        <f t="shared" si="23"/>
        <v>0.26397816456576428</v>
      </c>
      <c r="J125" s="36">
        <f t="shared" si="24"/>
        <v>263.9781645657643</v>
      </c>
      <c r="K125" s="42">
        <f t="shared" si="25"/>
        <v>266.16210525991409</v>
      </c>
    </row>
    <row r="126" spans="6:11" ht="15" x14ac:dyDescent="0.35">
      <c r="F126" s="50"/>
      <c r="G126" s="42"/>
      <c r="H126" s="35">
        <v>0.17799999999999999</v>
      </c>
      <c r="I126" s="36">
        <f t="shared" si="23"/>
        <v>0.26834604595406386</v>
      </c>
      <c r="J126" s="36">
        <f t="shared" si="24"/>
        <v>268.34604595406387</v>
      </c>
      <c r="K126" s="42"/>
    </row>
    <row r="127" spans="6:11" ht="15" x14ac:dyDescent="0.35">
      <c r="F127" s="50"/>
      <c r="G127" s="42" t="s">
        <v>14</v>
      </c>
      <c r="H127" s="35">
        <v>0.28499999999999998</v>
      </c>
      <c r="I127" s="36">
        <f t="shared" si="23"/>
        <v>0.43158348823134224</v>
      </c>
      <c r="J127" s="36">
        <f t="shared" si="24"/>
        <v>431.58348823134224</v>
      </c>
      <c r="K127" s="42">
        <f t="shared" si="25"/>
        <v>464.89446483183781</v>
      </c>
    </row>
    <row r="128" spans="6:11" ht="15" x14ac:dyDescent="0.35">
      <c r="F128" s="50"/>
      <c r="G128" s="42"/>
      <c r="H128" s="35">
        <v>0.32600000000000001</v>
      </c>
      <c r="I128" s="36">
        <f t="shared" si="23"/>
        <v>0.49820544143233331</v>
      </c>
      <c r="J128" s="36">
        <f t="shared" si="24"/>
        <v>498.20544143233332</v>
      </c>
      <c r="K128" s="42"/>
    </row>
    <row r="129" spans="6:11" ht="15" x14ac:dyDescent="0.35">
      <c r="F129" s="50"/>
      <c r="G129" s="42" t="s">
        <v>15</v>
      </c>
      <c r="H129" s="35">
        <v>0.29399999999999998</v>
      </c>
      <c r="I129" s="36">
        <f t="shared" si="23"/>
        <v>0.44600563832979162</v>
      </c>
      <c r="J129" s="36">
        <f t="shared" si="24"/>
        <v>446.00563832979162</v>
      </c>
      <c r="K129" s="42">
        <f t="shared" si="25"/>
        <v>475.41948464274765</v>
      </c>
    </row>
    <row r="130" spans="6:11" ht="15" x14ac:dyDescent="0.35">
      <c r="F130" s="50"/>
      <c r="G130" s="42"/>
      <c r="H130" s="35">
        <v>0.33</v>
      </c>
      <c r="I130" s="36">
        <f t="shared" si="23"/>
        <v>0.5048333309557036</v>
      </c>
      <c r="J130" s="36">
        <f t="shared" si="24"/>
        <v>504.83333095570362</v>
      </c>
      <c r="K130" s="42"/>
    </row>
    <row r="132" spans="6:11" x14ac:dyDescent="0.25">
      <c r="F132" s="50" t="s">
        <v>49</v>
      </c>
      <c r="G132" s="25" t="s">
        <v>63</v>
      </c>
      <c r="H132" s="25" t="s">
        <v>64</v>
      </c>
      <c r="I132" s="32" t="s">
        <v>73</v>
      </c>
      <c r="J132" s="32" t="s">
        <v>74</v>
      </c>
      <c r="K132" s="26" t="s">
        <v>77</v>
      </c>
    </row>
    <row r="133" spans="6:11" ht="15" x14ac:dyDescent="0.35">
      <c r="F133" s="50"/>
      <c r="G133" s="42" t="s">
        <v>1</v>
      </c>
      <c r="H133" s="35">
        <v>0.35699999999999998</v>
      </c>
      <c r="I133" s="36">
        <f t="shared" ref="I133:I162" si="26">($B$29+$B$30*H133)/(1+$B$31*H133+$B$32*H133^2)*$B$34</f>
        <v>0.55018504172812843</v>
      </c>
      <c r="J133" s="36">
        <f t="shared" ref="J133:J162" si="27">I133*1000</f>
        <v>550.18504172812845</v>
      </c>
      <c r="K133" s="42">
        <f t="shared" ref="K133:K161" si="28">(J133+J134)/2</f>
        <v>570.79999603484407</v>
      </c>
    </row>
    <row r="134" spans="6:11" ht="15" x14ac:dyDescent="0.35">
      <c r="F134" s="50"/>
      <c r="G134" s="42"/>
      <c r="H134" s="35">
        <v>0.38100000000000001</v>
      </c>
      <c r="I134" s="36">
        <f t="shared" si="26"/>
        <v>0.59141495034155966</v>
      </c>
      <c r="J134" s="36">
        <f t="shared" si="27"/>
        <v>591.41495034155969</v>
      </c>
      <c r="K134" s="42"/>
    </row>
    <row r="135" spans="6:11" ht="15" x14ac:dyDescent="0.35">
      <c r="F135" s="50"/>
      <c r="G135" s="42" t="s">
        <v>2</v>
      </c>
      <c r="H135" s="35">
        <v>0.42799999999999999</v>
      </c>
      <c r="I135" s="36">
        <f t="shared" si="26"/>
        <v>0.67475978726893848</v>
      </c>
      <c r="J135" s="36">
        <f t="shared" si="27"/>
        <v>674.75978726893845</v>
      </c>
      <c r="K135" s="42">
        <f t="shared" si="28"/>
        <v>678.38842874631644</v>
      </c>
    </row>
    <row r="136" spans="6:11" ht="15" x14ac:dyDescent="0.35">
      <c r="F136" s="50"/>
      <c r="G136" s="42"/>
      <c r="H136" s="35">
        <v>0.432</v>
      </c>
      <c r="I136" s="36">
        <f t="shared" si="26"/>
        <v>0.6820170702236944</v>
      </c>
      <c r="J136" s="36">
        <f t="shared" si="27"/>
        <v>682.01707022369442</v>
      </c>
      <c r="K136" s="42"/>
    </row>
    <row r="137" spans="6:11" ht="15" x14ac:dyDescent="0.35">
      <c r="F137" s="50"/>
      <c r="G137" s="42" t="s">
        <v>3</v>
      </c>
      <c r="H137" s="35">
        <v>0.253</v>
      </c>
      <c r="I137" s="36">
        <f t="shared" si="26"/>
        <v>0.38119962567737031</v>
      </c>
      <c r="J137" s="36">
        <f t="shared" si="27"/>
        <v>381.19962567737031</v>
      </c>
      <c r="K137" s="42">
        <f t="shared" si="28"/>
        <v>403.20456419166942</v>
      </c>
    </row>
    <row r="138" spans="6:11" ht="15" x14ac:dyDescent="0.35">
      <c r="F138" s="50"/>
      <c r="G138" s="42"/>
      <c r="H138" s="35">
        <v>0.28100000000000003</v>
      </c>
      <c r="I138" s="36">
        <f t="shared" si="26"/>
        <v>0.42520950270596852</v>
      </c>
      <c r="J138" s="36">
        <f t="shared" si="27"/>
        <v>425.20950270596853</v>
      </c>
      <c r="K138" s="42"/>
    </row>
    <row r="139" spans="6:11" ht="15" x14ac:dyDescent="0.35">
      <c r="F139" s="50"/>
      <c r="G139" s="42" t="s">
        <v>4</v>
      </c>
      <c r="H139" s="35">
        <v>0.252</v>
      </c>
      <c r="I139" s="36">
        <f t="shared" si="26"/>
        <v>0.37964727102602364</v>
      </c>
      <c r="J139" s="36">
        <f t="shared" si="27"/>
        <v>379.64727102602365</v>
      </c>
      <c r="K139" s="42">
        <f t="shared" si="28"/>
        <v>406.41384637309943</v>
      </c>
    </row>
    <row r="140" spans="6:11" ht="15" x14ac:dyDescent="0.35">
      <c r="F140" s="50"/>
      <c r="G140" s="42"/>
      <c r="H140" s="35">
        <v>0.28599999999999998</v>
      </c>
      <c r="I140" s="36">
        <f t="shared" si="26"/>
        <v>0.43318042172017523</v>
      </c>
      <c r="J140" s="36">
        <f t="shared" si="27"/>
        <v>433.18042172017522</v>
      </c>
      <c r="K140" s="42"/>
    </row>
    <row r="141" spans="6:11" ht="15" x14ac:dyDescent="0.35">
      <c r="F141" s="50"/>
      <c r="G141" s="42" t="s">
        <v>5</v>
      </c>
      <c r="H141" s="35">
        <v>0.20599999999999999</v>
      </c>
      <c r="I141" s="36">
        <f t="shared" si="26"/>
        <v>0.30964572835598064</v>
      </c>
      <c r="J141" s="36">
        <f t="shared" si="27"/>
        <v>309.64572835598062</v>
      </c>
      <c r="K141" s="42">
        <f t="shared" si="28"/>
        <v>319.39950316243142</v>
      </c>
    </row>
    <row r="142" spans="6:11" ht="15" x14ac:dyDescent="0.35">
      <c r="F142" s="50"/>
      <c r="G142" s="42"/>
      <c r="H142" s="35">
        <v>0.219</v>
      </c>
      <c r="I142" s="36">
        <f t="shared" si="26"/>
        <v>0.32915327796888222</v>
      </c>
      <c r="J142" s="36">
        <f t="shared" si="27"/>
        <v>329.15327796888221</v>
      </c>
      <c r="K142" s="42"/>
    </row>
    <row r="143" spans="6:11" ht="15" x14ac:dyDescent="0.35">
      <c r="F143" s="50"/>
      <c r="G143" s="42" t="s">
        <v>6</v>
      </c>
      <c r="H143" s="35">
        <v>0.25600000000000001</v>
      </c>
      <c r="I143" s="36">
        <f t="shared" si="26"/>
        <v>0.38586464995411557</v>
      </c>
      <c r="J143" s="36">
        <f t="shared" si="27"/>
        <v>385.86464995411558</v>
      </c>
      <c r="K143" s="42">
        <f t="shared" si="28"/>
        <v>391.33049567032799</v>
      </c>
    </row>
    <row r="144" spans="6:11" ht="15" x14ac:dyDescent="0.35">
      <c r="F144" s="50"/>
      <c r="G144" s="42"/>
      <c r="H144" s="35">
        <v>0.26300000000000001</v>
      </c>
      <c r="I144" s="36">
        <f t="shared" si="26"/>
        <v>0.39679634138654035</v>
      </c>
      <c r="J144" s="36">
        <f t="shared" si="27"/>
        <v>396.79634138654035</v>
      </c>
      <c r="K144" s="42"/>
    </row>
    <row r="145" spans="6:11" ht="15" x14ac:dyDescent="0.35">
      <c r="F145" s="50"/>
      <c r="G145" s="42" t="s">
        <v>7</v>
      </c>
      <c r="H145" s="35">
        <v>0.34100000000000003</v>
      </c>
      <c r="I145" s="36">
        <f t="shared" si="26"/>
        <v>0.52318018070491079</v>
      </c>
      <c r="J145" s="36">
        <f t="shared" si="27"/>
        <v>523.18018070491075</v>
      </c>
      <c r="K145" s="42">
        <f t="shared" si="28"/>
        <v>538.38384329993357</v>
      </c>
    </row>
    <row r="146" spans="6:11" ht="15" x14ac:dyDescent="0.35">
      <c r="F146" s="50"/>
      <c r="G146" s="42"/>
      <c r="H146" s="35">
        <v>0.35899999999999999</v>
      </c>
      <c r="I146" s="36">
        <f t="shared" si="26"/>
        <v>0.55358750589495642</v>
      </c>
      <c r="J146" s="36">
        <f t="shared" si="27"/>
        <v>553.58750589495639</v>
      </c>
      <c r="K146" s="42"/>
    </row>
    <row r="147" spans="6:11" ht="15" x14ac:dyDescent="0.35">
      <c r="F147" s="50"/>
      <c r="G147" s="42" t="s">
        <v>8</v>
      </c>
      <c r="H147" s="35">
        <v>0.35699999999999998</v>
      </c>
      <c r="I147" s="36">
        <f t="shared" si="26"/>
        <v>0.55018504172812843</v>
      </c>
      <c r="J147" s="36">
        <f t="shared" si="27"/>
        <v>550.18504172812845</v>
      </c>
      <c r="K147" s="42">
        <f t="shared" si="28"/>
        <v>566.46894876224405</v>
      </c>
    </row>
    <row r="148" spans="6:11" ht="15" x14ac:dyDescent="0.35">
      <c r="F148" s="50"/>
      <c r="G148" s="42"/>
      <c r="H148" s="35">
        <v>0.376</v>
      </c>
      <c r="I148" s="36">
        <f t="shared" si="26"/>
        <v>0.58275285579635949</v>
      </c>
      <c r="J148" s="36">
        <f t="shared" si="27"/>
        <v>582.75285579635954</v>
      </c>
      <c r="K148" s="42"/>
    </row>
    <row r="149" spans="6:11" ht="15" x14ac:dyDescent="0.35">
      <c r="F149" s="50"/>
      <c r="G149" s="42" t="s">
        <v>9</v>
      </c>
      <c r="H149" s="35">
        <v>0.39900000000000002</v>
      </c>
      <c r="I149" s="36">
        <f t="shared" si="26"/>
        <v>0.62292003697987219</v>
      </c>
      <c r="J149" s="36">
        <f t="shared" si="27"/>
        <v>622.92003697987218</v>
      </c>
      <c r="K149" s="42">
        <f t="shared" si="28"/>
        <v>634.45570743835583</v>
      </c>
    </row>
    <row r="150" spans="6:11" ht="15" x14ac:dyDescent="0.35">
      <c r="F150" s="50"/>
      <c r="G150" s="42"/>
      <c r="H150" s="35">
        <v>0.41199999999999998</v>
      </c>
      <c r="I150" s="36">
        <f t="shared" si="26"/>
        <v>0.64599137789683958</v>
      </c>
      <c r="J150" s="36">
        <f t="shared" si="27"/>
        <v>645.99137789683959</v>
      </c>
      <c r="K150" s="42"/>
    </row>
    <row r="151" spans="6:11" ht="15" x14ac:dyDescent="0.35">
      <c r="F151" s="50"/>
      <c r="G151" s="42" t="s">
        <v>10</v>
      </c>
      <c r="H151" s="35">
        <v>0.38100000000000001</v>
      </c>
      <c r="I151" s="36">
        <f t="shared" si="26"/>
        <v>0.59141495034155966</v>
      </c>
      <c r="J151" s="36">
        <f t="shared" si="27"/>
        <v>591.41495034155969</v>
      </c>
      <c r="K151" s="42">
        <f t="shared" si="28"/>
        <v>640.35781862540625</v>
      </c>
    </row>
    <row r="152" spans="6:11" ht="15" x14ac:dyDescent="0.35">
      <c r="F152" s="50"/>
      <c r="G152" s="42"/>
      <c r="H152" s="35">
        <v>0.436</v>
      </c>
      <c r="I152" s="36">
        <f t="shared" si="26"/>
        <v>0.68930068690925284</v>
      </c>
      <c r="J152" s="36">
        <f t="shared" si="27"/>
        <v>689.30068690925282</v>
      </c>
      <c r="K152" s="42"/>
    </row>
    <row r="153" spans="6:11" ht="15" x14ac:dyDescent="0.35">
      <c r="F153" s="50"/>
      <c r="G153" s="42" t="s">
        <v>11</v>
      </c>
      <c r="H153" s="35">
        <v>0.316</v>
      </c>
      <c r="I153" s="36">
        <f t="shared" si="26"/>
        <v>0.48173665040623936</v>
      </c>
      <c r="J153" s="36">
        <f t="shared" si="27"/>
        <v>481.73665040623939</v>
      </c>
      <c r="K153" s="42">
        <f t="shared" si="28"/>
        <v>497.44376673672468</v>
      </c>
    </row>
    <row r="154" spans="6:11" ht="15" x14ac:dyDescent="0.35">
      <c r="F154" s="50"/>
      <c r="G154" s="42"/>
      <c r="H154" s="35">
        <v>0.33500000000000002</v>
      </c>
      <c r="I154" s="36">
        <f t="shared" si="26"/>
        <v>0.51315088306721002</v>
      </c>
      <c r="J154" s="36">
        <f t="shared" si="27"/>
        <v>513.15088306720997</v>
      </c>
      <c r="K154" s="42"/>
    </row>
    <row r="155" spans="6:11" ht="15" x14ac:dyDescent="0.35">
      <c r="F155" s="50"/>
      <c r="G155" s="42" t="s">
        <v>12</v>
      </c>
      <c r="H155" s="35">
        <v>0.31</v>
      </c>
      <c r="I155" s="36">
        <f t="shared" si="26"/>
        <v>0.47192403646205588</v>
      </c>
      <c r="J155" s="36">
        <f t="shared" si="27"/>
        <v>471.92403646205588</v>
      </c>
      <c r="K155" s="42">
        <f t="shared" si="28"/>
        <v>499.2295354838443</v>
      </c>
    </row>
    <row r="156" spans="6:11" ht="15" x14ac:dyDescent="0.35">
      <c r="F156" s="50"/>
      <c r="G156" s="42"/>
      <c r="H156" s="35">
        <v>0.34300000000000003</v>
      </c>
      <c r="I156" s="36">
        <f t="shared" si="26"/>
        <v>0.52653503450563277</v>
      </c>
      <c r="J156" s="36">
        <f t="shared" si="27"/>
        <v>526.53503450563278</v>
      </c>
      <c r="K156" s="42"/>
    </row>
    <row r="157" spans="6:11" ht="15" x14ac:dyDescent="0.35">
      <c r="F157" s="50"/>
      <c r="G157" s="42" t="s">
        <v>13</v>
      </c>
      <c r="H157" s="35">
        <v>0.32300000000000001</v>
      </c>
      <c r="I157" s="36">
        <f t="shared" si="26"/>
        <v>0.49324970656236561</v>
      </c>
      <c r="J157" s="36">
        <f t="shared" si="27"/>
        <v>493.24970656236559</v>
      </c>
      <c r="K157" s="42">
        <f t="shared" si="28"/>
        <v>515.78664673483365</v>
      </c>
    </row>
    <row r="158" spans="6:11" ht="15" x14ac:dyDescent="0.35">
      <c r="F158" s="50"/>
      <c r="G158" s="42"/>
      <c r="H158" s="35">
        <v>0.35</v>
      </c>
      <c r="I158" s="36">
        <f t="shared" si="26"/>
        <v>0.53832358690730164</v>
      </c>
      <c r="J158" s="36">
        <f t="shared" si="27"/>
        <v>538.32358690730166</v>
      </c>
      <c r="K158" s="42"/>
    </row>
    <row r="159" spans="6:11" ht="15" x14ac:dyDescent="0.35">
      <c r="F159" s="50"/>
      <c r="G159" s="42" t="s">
        <v>14</v>
      </c>
      <c r="H159" s="35">
        <v>0.38600000000000001</v>
      </c>
      <c r="I159" s="36">
        <f t="shared" si="26"/>
        <v>0.60011567220192197</v>
      </c>
      <c r="J159" s="36">
        <f t="shared" si="27"/>
        <v>600.11567220192194</v>
      </c>
      <c r="K159" s="42">
        <f t="shared" si="28"/>
        <v>620.379486549489</v>
      </c>
    </row>
    <row r="160" spans="6:11" ht="15" x14ac:dyDescent="0.35">
      <c r="F160" s="50"/>
      <c r="G160" s="42"/>
      <c r="H160" s="35">
        <v>0.40899999999999997</v>
      </c>
      <c r="I160" s="36">
        <f t="shared" si="26"/>
        <v>0.64064330089705623</v>
      </c>
      <c r="J160" s="36">
        <f t="shared" si="27"/>
        <v>640.64330089705618</v>
      </c>
      <c r="K160" s="42"/>
    </row>
    <row r="161" spans="6:11" ht="15" x14ac:dyDescent="0.35">
      <c r="F161" s="50"/>
      <c r="G161" s="42" t="s">
        <v>15</v>
      </c>
      <c r="H161" s="35">
        <v>0.31</v>
      </c>
      <c r="I161" s="36">
        <f t="shared" si="26"/>
        <v>0.47192403646205588</v>
      </c>
      <c r="J161" s="36">
        <f t="shared" si="27"/>
        <v>471.92403646205588</v>
      </c>
      <c r="K161" s="42">
        <f t="shared" si="28"/>
        <v>479.2931253558819</v>
      </c>
    </row>
    <row r="162" spans="6:11" ht="15" x14ac:dyDescent="0.35">
      <c r="F162" s="50"/>
      <c r="G162" s="42"/>
      <c r="H162" s="35">
        <v>0.31900000000000001</v>
      </c>
      <c r="I162" s="36">
        <f t="shared" si="26"/>
        <v>0.4866622142497079</v>
      </c>
      <c r="J162" s="36">
        <f t="shared" si="27"/>
        <v>486.66221424970792</v>
      </c>
      <c r="K162" s="42"/>
    </row>
  </sheetData>
  <mergeCells count="155">
    <mergeCell ref="G145:G146"/>
    <mergeCell ref="K145:K146"/>
    <mergeCell ref="G159:G160"/>
    <mergeCell ref="K159:K160"/>
    <mergeCell ref="G161:G162"/>
    <mergeCell ref="K161:K162"/>
    <mergeCell ref="G153:G154"/>
    <mergeCell ref="K153:K154"/>
    <mergeCell ref="G155:G156"/>
    <mergeCell ref="K155:K156"/>
    <mergeCell ref="G157:G158"/>
    <mergeCell ref="K157:K158"/>
    <mergeCell ref="K119:K120"/>
    <mergeCell ref="G121:G122"/>
    <mergeCell ref="K121:K122"/>
    <mergeCell ref="G123:G124"/>
    <mergeCell ref="K123:K124"/>
    <mergeCell ref="F132:F162"/>
    <mergeCell ref="G133:G134"/>
    <mergeCell ref="K133:K134"/>
    <mergeCell ref="G135:G136"/>
    <mergeCell ref="K135:K136"/>
    <mergeCell ref="G137:G138"/>
    <mergeCell ref="K137:K138"/>
    <mergeCell ref="G139:G140"/>
    <mergeCell ref="K139:K140"/>
    <mergeCell ref="G141:G142"/>
    <mergeCell ref="G147:G148"/>
    <mergeCell ref="K147:K148"/>
    <mergeCell ref="G149:G150"/>
    <mergeCell ref="K149:K150"/>
    <mergeCell ref="G151:G152"/>
    <mergeCell ref="K151:K152"/>
    <mergeCell ref="K141:K142"/>
    <mergeCell ref="G143:G144"/>
    <mergeCell ref="K143:K144"/>
    <mergeCell ref="F100:F130"/>
    <mergeCell ref="G101:G102"/>
    <mergeCell ref="K101:K102"/>
    <mergeCell ref="G103:G104"/>
    <mergeCell ref="K103:K104"/>
    <mergeCell ref="G105:G106"/>
    <mergeCell ref="K105:K106"/>
    <mergeCell ref="G107:G108"/>
    <mergeCell ref="G113:G114"/>
    <mergeCell ref="K113:K114"/>
    <mergeCell ref="G115:G116"/>
    <mergeCell ref="K115:K116"/>
    <mergeCell ref="G117:G118"/>
    <mergeCell ref="K117:K118"/>
    <mergeCell ref="K107:K108"/>
    <mergeCell ref="G109:G110"/>
    <mergeCell ref="K109:K110"/>
    <mergeCell ref="G125:G126"/>
    <mergeCell ref="K125:K126"/>
    <mergeCell ref="G127:G128"/>
    <mergeCell ref="K127:K128"/>
    <mergeCell ref="G129:G130"/>
    <mergeCell ref="K129:K130"/>
    <mergeCell ref="G119:G120"/>
    <mergeCell ref="K84:K85"/>
    <mergeCell ref="G86:G87"/>
    <mergeCell ref="K86:K87"/>
    <mergeCell ref="G88:G89"/>
    <mergeCell ref="K88:K89"/>
    <mergeCell ref="G111:G112"/>
    <mergeCell ref="K111:K112"/>
    <mergeCell ref="G96:G97"/>
    <mergeCell ref="K96:K97"/>
    <mergeCell ref="G74:G75"/>
    <mergeCell ref="K74:K75"/>
    <mergeCell ref="G76:G77"/>
    <mergeCell ref="K76:K77"/>
    <mergeCell ref="G78:G79"/>
    <mergeCell ref="K78:K79"/>
    <mergeCell ref="F67:F97"/>
    <mergeCell ref="G68:G69"/>
    <mergeCell ref="K68:K69"/>
    <mergeCell ref="G70:G71"/>
    <mergeCell ref="K70:K71"/>
    <mergeCell ref="G72:G73"/>
    <mergeCell ref="K72:K73"/>
    <mergeCell ref="G80:G81"/>
    <mergeCell ref="K80:K81"/>
    <mergeCell ref="G82:G83"/>
    <mergeCell ref="G90:G91"/>
    <mergeCell ref="K90:K91"/>
    <mergeCell ref="G92:G93"/>
    <mergeCell ref="K92:K93"/>
    <mergeCell ref="G94:G95"/>
    <mergeCell ref="K94:K95"/>
    <mergeCell ref="K82:K83"/>
    <mergeCell ref="G84:G85"/>
    <mergeCell ref="G43:G44"/>
    <mergeCell ref="K43:K44"/>
    <mergeCell ref="G59:G60"/>
    <mergeCell ref="K59:K60"/>
    <mergeCell ref="G61:G62"/>
    <mergeCell ref="K61:K62"/>
    <mergeCell ref="G63:G64"/>
    <mergeCell ref="K63:K64"/>
    <mergeCell ref="G53:G54"/>
    <mergeCell ref="K53:K54"/>
    <mergeCell ref="G55:G56"/>
    <mergeCell ref="K55:K56"/>
    <mergeCell ref="G57:G58"/>
    <mergeCell ref="K57:K58"/>
    <mergeCell ref="K18:K19"/>
    <mergeCell ref="G20:G21"/>
    <mergeCell ref="K20:K21"/>
    <mergeCell ref="G28:G29"/>
    <mergeCell ref="K28:K29"/>
    <mergeCell ref="G30:G31"/>
    <mergeCell ref="K30:K31"/>
    <mergeCell ref="F34:F64"/>
    <mergeCell ref="G35:G36"/>
    <mergeCell ref="K35:K36"/>
    <mergeCell ref="G37:G38"/>
    <mergeCell ref="K37:K38"/>
    <mergeCell ref="G45:G46"/>
    <mergeCell ref="K45:K46"/>
    <mergeCell ref="G47:G48"/>
    <mergeCell ref="K47:K48"/>
    <mergeCell ref="G49:G50"/>
    <mergeCell ref="K49:K50"/>
    <mergeCell ref="G51:G52"/>
    <mergeCell ref="K51:K52"/>
    <mergeCell ref="G39:G40"/>
    <mergeCell ref="K39:K40"/>
    <mergeCell ref="G41:G42"/>
    <mergeCell ref="K41:K42"/>
    <mergeCell ref="G10:G11"/>
    <mergeCell ref="K10:K11"/>
    <mergeCell ref="G12:G13"/>
    <mergeCell ref="K12:K13"/>
    <mergeCell ref="G14:G15"/>
    <mergeCell ref="K14:K15"/>
    <mergeCell ref="F1:F31"/>
    <mergeCell ref="G2:G3"/>
    <mergeCell ref="K2:K3"/>
    <mergeCell ref="G4:G5"/>
    <mergeCell ref="K4:K5"/>
    <mergeCell ref="G6:G7"/>
    <mergeCell ref="K6:K7"/>
    <mergeCell ref="G8:G9"/>
    <mergeCell ref="K8:K9"/>
    <mergeCell ref="G22:G23"/>
    <mergeCell ref="K22:K23"/>
    <mergeCell ref="G24:G25"/>
    <mergeCell ref="K24:K25"/>
    <mergeCell ref="G26:G27"/>
    <mergeCell ref="K26:K27"/>
    <mergeCell ref="G16:G17"/>
    <mergeCell ref="K16:K17"/>
    <mergeCell ref="G18:G19"/>
  </mergeCells>
  <phoneticPr fontId="1" type="noConversion"/>
  <pageMargins left="0.7" right="0.7" top="0.75" bottom="0.75" header="0.3" footer="0.3"/>
  <pageSetup paperSize="9" orientation="portrait" horizontalDpi="300" verticalDpi="3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D51F4F-4B47-442E-BD2E-B46D0ACAA301}">
  <dimension ref="A1:M162"/>
  <sheetViews>
    <sheetView zoomScaleNormal="100" workbookViewId="0">
      <selection activeCell="F1" sqref="F1:F31"/>
    </sheetView>
  </sheetViews>
  <sheetFormatPr defaultRowHeight="13.8" x14ac:dyDescent="0.25"/>
  <cols>
    <col min="1" max="1" width="43.33203125" style="14" bestFit="1" customWidth="1"/>
    <col min="2" max="2" width="12.77734375" style="14" bestFit="1" customWidth="1"/>
    <col min="3" max="3" width="10" style="14" bestFit="1" customWidth="1"/>
    <col min="4" max="4" width="9.33203125" style="14" customWidth="1"/>
    <col min="5" max="5" width="8.88671875" style="15"/>
    <col min="6" max="6" width="8.88671875" style="20"/>
    <col min="7" max="7" width="17.5546875" style="37" bestFit="1" customWidth="1"/>
    <col min="8" max="8" width="20.44140625" style="37" bestFit="1" customWidth="1"/>
    <col min="9" max="10" width="20.77734375" style="37" bestFit="1" customWidth="1"/>
    <col min="11" max="11" width="17.5546875" style="37" bestFit="1" customWidth="1"/>
    <col min="12" max="12" width="22.77734375" style="12" customWidth="1"/>
    <col min="13" max="16384" width="8.88671875" style="15"/>
  </cols>
  <sheetData>
    <row r="1" spans="1:12" x14ac:dyDescent="0.25">
      <c r="A1" s="39" t="s">
        <v>68</v>
      </c>
      <c r="B1" s="1" t="s">
        <v>57</v>
      </c>
      <c r="C1" s="1" t="s">
        <v>58</v>
      </c>
      <c r="F1" s="47" t="s">
        <v>0</v>
      </c>
      <c r="G1" s="25" t="s">
        <v>63</v>
      </c>
      <c r="H1" s="25" t="s">
        <v>64</v>
      </c>
      <c r="I1" s="32" t="s">
        <v>69</v>
      </c>
      <c r="J1" s="32" t="s">
        <v>70</v>
      </c>
      <c r="K1" s="26" t="s">
        <v>77</v>
      </c>
      <c r="L1" s="7"/>
    </row>
    <row r="2" spans="1:12" ht="15.6" x14ac:dyDescent="0.35">
      <c r="A2" s="16">
        <v>10</v>
      </c>
      <c r="B2" s="16">
        <v>2.6139999999999999</v>
      </c>
      <c r="C2" s="38">
        <f t="shared" ref="C2:C9" si="0">B2-$B$9</f>
        <v>2.5149999999999997</v>
      </c>
      <c r="D2" s="18"/>
      <c r="F2" s="47"/>
      <c r="G2" s="42" t="s">
        <v>31</v>
      </c>
      <c r="H2" s="35">
        <v>0.36699999999999999</v>
      </c>
      <c r="I2" s="36">
        <f>($B$29+$B$30*H2)/(1+$B$31*H2+$B$32*H2^2)*$B$34</f>
        <v>0.4868449887743016</v>
      </c>
      <c r="J2" s="36">
        <f>I2*1000</f>
        <v>486.84498877430161</v>
      </c>
      <c r="K2" s="42">
        <f>(J2+J3)/2</f>
        <v>504.27255221464009</v>
      </c>
      <c r="L2" s="19"/>
    </row>
    <row r="3" spans="1:12" ht="15.6" x14ac:dyDescent="0.35">
      <c r="A3" s="16">
        <v>5</v>
      </c>
      <c r="B3" s="16">
        <v>1.9079999999999999</v>
      </c>
      <c r="C3" s="38">
        <f t="shared" si="0"/>
        <v>1.8089999999999999</v>
      </c>
      <c r="D3" s="18"/>
      <c r="F3" s="47"/>
      <c r="G3" s="42"/>
      <c r="H3" s="35">
        <v>0.39100000000000001</v>
      </c>
      <c r="I3" s="36">
        <f t="shared" ref="I3:I31" si="1">($B$29+$B$30*H3)/(1+$B$31*H3+$B$32*H3^2)*$B$34</f>
        <v>0.52170011565497854</v>
      </c>
      <c r="J3" s="36">
        <f t="shared" ref="J3:J31" si="2">I3*1000</f>
        <v>521.7001156549785</v>
      </c>
      <c r="K3" s="42"/>
      <c r="L3" s="19"/>
    </row>
    <row r="4" spans="1:12" ht="15.6" x14ac:dyDescent="0.35">
      <c r="A4" s="16">
        <v>2.5</v>
      </c>
      <c r="B4" s="16">
        <v>1.329</v>
      </c>
      <c r="C4" s="38">
        <f t="shared" si="0"/>
        <v>1.23</v>
      </c>
      <c r="D4" s="18"/>
      <c r="F4" s="47"/>
      <c r="G4" s="42" t="s">
        <v>32</v>
      </c>
      <c r="H4" s="35">
        <v>0.61299999999999999</v>
      </c>
      <c r="I4" s="36">
        <f t="shared" si="1"/>
        <v>0.88648606591297308</v>
      </c>
      <c r="J4" s="36">
        <f t="shared" si="2"/>
        <v>886.48606591297312</v>
      </c>
      <c r="K4" s="42">
        <f t="shared" ref="K4" si="3">(J4+J5)/2</f>
        <v>925.72995222387294</v>
      </c>
      <c r="L4" s="19"/>
    </row>
    <row r="5" spans="1:12" ht="15.6" x14ac:dyDescent="0.35">
      <c r="A5" s="16">
        <v>1.25</v>
      </c>
      <c r="B5" s="16">
        <v>0.94299999999999995</v>
      </c>
      <c r="C5" s="38">
        <f t="shared" si="0"/>
        <v>0.84399999999999997</v>
      </c>
      <c r="D5" s="18"/>
      <c r="F5" s="47"/>
      <c r="G5" s="42"/>
      <c r="H5" s="35">
        <v>0.65500000000000003</v>
      </c>
      <c r="I5" s="36">
        <f t="shared" si="1"/>
        <v>0.96497383853477281</v>
      </c>
      <c r="J5" s="36">
        <f t="shared" si="2"/>
        <v>964.97383853477277</v>
      </c>
      <c r="K5" s="42"/>
      <c r="L5" s="19"/>
    </row>
    <row r="6" spans="1:12" ht="15.6" x14ac:dyDescent="0.35">
      <c r="A6" s="16">
        <v>0.63</v>
      </c>
      <c r="B6" s="16">
        <v>0.51700000000000002</v>
      </c>
      <c r="C6" s="38">
        <f t="shared" si="0"/>
        <v>0.41800000000000004</v>
      </c>
      <c r="D6" s="18"/>
      <c r="F6" s="47"/>
      <c r="G6" s="42" t="s">
        <v>33</v>
      </c>
      <c r="H6" s="35">
        <v>0.78100000000000003</v>
      </c>
      <c r="I6" s="36">
        <f t="shared" si="1"/>
        <v>1.2210018611299378</v>
      </c>
      <c r="J6" s="36">
        <f t="shared" si="2"/>
        <v>1221.0018611299379</v>
      </c>
      <c r="K6" s="42">
        <f t="shared" ref="K6" si="4">(J6+J7)/2</f>
        <v>1295.8578869915016</v>
      </c>
      <c r="L6" s="11"/>
    </row>
    <row r="7" spans="1:12" ht="15.6" x14ac:dyDescent="0.35">
      <c r="A7" s="16">
        <v>0.32</v>
      </c>
      <c r="B7" s="16">
        <v>0.309</v>
      </c>
      <c r="C7" s="38">
        <f t="shared" si="0"/>
        <v>0.21</v>
      </c>
      <c r="D7" s="18"/>
      <c r="F7" s="47"/>
      <c r="G7" s="42"/>
      <c r="H7" s="35">
        <v>0.84799999999999998</v>
      </c>
      <c r="I7" s="36">
        <f t="shared" si="1"/>
        <v>1.3707139128530652</v>
      </c>
      <c r="J7" s="36">
        <f t="shared" si="2"/>
        <v>1370.7139128530653</v>
      </c>
      <c r="K7" s="42"/>
      <c r="L7" s="11"/>
    </row>
    <row r="8" spans="1:12" ht="15.6" x14ac:dyDescent="0.35">
      <c r="A8" s="16">
        <v>0.16</v>
      </c>
      <c r="B8" s="16">
        <v>0.21199999999999999</v>
      </c>
      <c r="C8" s="38">
        <f t="shared" si="0"/>
        <v>0.11299999999999999</v>
      </c>
      <c r="D8" s="18"/>
      <c r="F8" s="47"/>
      <c r="G8" s="42" t="s">
        <v>34</v>
      </c>
      <c r="H8" s="35">
        <v>0.54100000000000004</v>
      </c>
      <c r="I8" s="36">
        <f t="shared" si="1"/>
        <v>0.75929850866608539</v>
      </c>
      <c r="J8" s="36">
        <f t="shared" si="2"/>
        <v>759.29850866608535</v>
      </c>
      <c r="K8" s="42">
        <f t="shared" ref="K8" si="5">(J8+J9)/2</f>
        <v>768.72344656288294</v>
      </c>
      <c r="L8" s="11"/>
    </row>
    <row r="9" spans="1:12" ht="15.6" x14ac:dyDescent="0.35">
      <c r="A9" s="16">
        <v>0</v>
      </c>
      <c r="B9" s="16">
        <v>9.9000000000000005E-2</v>
      </c>
      <c r="C9" s="38">
        <f t="shared" si="0"/>
        <v>0</v>
      </c>
      <c r="D9" s="18"/>
      <c r="F9" s="47"/>
      <c r="G9" s="42"/>
      <c r="H9" s="35">
        <v>0.55200000000000005</v>
      </c>
      <c r="I9" s="36">
        <f t="shared" si="1"/>
        <v>0.77814838445968049</v>
      </c>
      <c r="J9" s="36">
        <f t="shared" si="2"/>
        <v>778.14838445968053</v>
      </c>
      <c r="K9" s="42"/>
      <c r="L9" s="11"/>
    </row>
    <row r="10" spans="1:12" ht="15" x14ac:dyDescent="0.35">
      <c r="F10" s="47"/>
      <c r="G10" s="42" t="s">
        <v>35</v>
      </c>
      <c r="H10" s="35">
        <v>0.53500000000000003</v>
      </c>
      <c r="I10" s="36">
        <f t="shared" si="1"/>
        <v>0.74910288242621892</v>
      </c>
      <c r="J10" s="36">
        <f t="shared" si="2"/>
        <v>749.10288242621891</v>
      </c>
      <c r="K10" s="42">
        <f t="shared" ref="K10" si="6">(J10+J11)/2</f>
        <v>752.49806172868637</v>
      </c>
      <c r="L10" s="11"/>
    </row>
    <row r="11" spans="1:12" ht="15" x14ac:dyDescent="0.35">
      <c r="F11" s="47"/>
      <c r="G11" s="42"/>
      <c r="H11" s="35">
        <v>0.53900000000000003</v>
      </c>
      <c r="I11" s="36">
        <f t="shared" si="1"/>
        <v>0.75589324103115385</v>
      </c>
      <c r="J11" s="36">
        <f t="shared" si="2"/>
        <v>755.89324103115382</v>
      </c>
      <c r="K11" s="42"/>
      <c r="L11" s="11"/>
    </row>
    <row r="12" spans="1:12" ht="15" x14ac:dyDescent="0.35">
      <c r="F12" s="47"/>
      <c r="G12" s="42" t="s">
        <v>36</v>
      </c>
      <c r="H12" s="35">
        <v>0.84099999999999997</v>
      </c>
      <c r="I12" s="36">
        <f t="shared" si="1"/>
        <v>1.3546044392460437</v>
      </c>
      <c r="J12" s="36">
        <f t="shared" si="2"/>
        <v>1354.6044392460437</v>
      </c>
      <c r="K12" s="42">
        <f t="shared" ref="K12" si="7">(J12+J13)/2</f>
        <v>1366.1282968164969</v>
      </c>
      <c r="L12" s="11"/>
    </row>
    <row r="13" spans="1:12" ht="15" x14ac:dyDescent="0.35">
      <c r="F13" s="47"/>
      <c r="G13" s="42"/>
      <c r="H13" s="35">
        <v>0.85099999999999998</v>
      </c>
      <c r="I13" s="36">
        <f t="shared" si="1"/>
        <v>1.3776521543869498</v>
      </c>
      <c r="J13" s="36">
        <f t="shared" si="2"/>
        <v>1377.6521543869499</v>
      </c>
      <c r="K13" s="42"/>
      <c r="L13" s="11"/>
    </row>
    <row r="14" spans="1:12" ht="15" x14ac:dyDescent="0.35">
      <c r="F14" s="47"/>
      <c r="G14" s="42" t="s">
        <v>37</v>
      </c>
      <c r="H14" s="35">
        <v>0.6</v>
      </c>
      <c r="I14" s="36">
        <f t="shared" si="1"/>
        <v>0.86284617841945077</v>
      </c>
      <c r="J14" s="36">
        <f t="shared" si="2"/>
        <v>862.84617841945078</v>
      </c>
      <c r="K14" s="42">
        <f t="shared" ref="K14" si="8">(J14+J15)/2</f>
        <v>882.01589497093573</v>
      </c>
      <c r="L14" s="11"/>
    </row>
    <row r="15" spans="1:12" ht="15" x14ac:dyDescent="0.35">
      <c r="F15" s="47"/>
      <c r="G15" s="42"/>
      <c r="H15" s="35">
        <v>0.621</v>
      </c>
      <c r="I15" s="36">
        <f t="shared" si="1"/>
        <v>0.90118561152242072</v>
      </c>
      <c r="J15" s="36">
        <f t="shared" si="2"/>
        <v>901.18561152242069</v>
      </c>
      <c r="K15" s="42"/>
      <c r="L15" s="11"/>
    </row>
    <row r="16" spans="1:12" ht="15" x14ac:dyDescent="0.35">
      <c r="F16" s="47"/>
      <c r="G16" s="42" t="s">
        <v>38</v>
      </c>
      <c r="H16" s="35">
        <v>0.68400000000000005</v>
      </c>
      <c r="I16" s="36">
        <f t="shared" si="1"/>
        <v>1.0211041573569257</v>
      </c>
      <c r="J16" s="36">
        <f t="shared" si="2"/>
        <v>1021.1041573569257</v>
      </c>
      <c r="K16" s="42">
        <f t="shared" ref="K16" si="9">(J16+J17)/2</f>
        <v>1057.0835327403061</v>
      </c>
      <c r="L16" s="11"/>
    </row>
    <row r="17" spans="1:12" ht="15" x14ac:dyDescent="0.35">
      <c r="F17" s="47"/>
      <c r="G17" s="42"/>
      <c r="H17" s="35">
        <v>0.72</v>
      </c>
      <c r="I17" s="36">
        <f t="shared" si="1"/>
        <v>1.0930629081236862</v>
      </c>
      <c r="J17" s="36">
        <f t="shared" si="2"/>
        <v>1093.0629081236862</v>
      </c>
      <c r="K17" s="42"/>
      <c r="L17" s="11"/>
    </row>
    <row r="18" spans="1:12" ht="15" x14ac:dyDescent="0.35">
      <c r="F18" s="47"/>
      <c r="G18" s="42" t="s">
        <v>39</v>
      </c>
      <c r="H18" s="35">
        <v>0.46500000000000002</v>
      </c>
      <c r="I18" s="36">
        <f t="shared" si="1"/>
        <v>0.63451779532576424</v>
      </c>
      <c r="J18" s="36">
        <f t="shared" si="2"/>
        <v>634.51779532576427</v>
      </c>
      <c r="K18" s="42">
        <f t="shared" ref="K18" si="10">(J18+J19)/2</f>
        <v>667.592896180347</v>
      </c>
      <c r="L18" s="11"/>
    </row>
    <row r="19" spans="1:12" ht="15" x14ac:dyDescent="0.35">
      <c r="F19" s="47"/>
      <c r="G19" s="42"/>
      <c r="H19" s="35">
        <v>0.50600000000000001</v>
      </c>
      <c r="I19" s="36">
        <f t="shared" si="1"/>
        <v>0.70066799703492988</v>
      </c>
      <c r="J19" s="36">
        <f t="shared" si="2"/>
        <v>700.66799703492984</v>
      </c>
      <c r="K19" s="42"/>
      <c r="L19" s="11"/>
    </row>
    <row r="20" spans="1:12" ht="15" x14ac:dyDescent="0.35">
      <c r="F20" s="47"/>
      <c r="G20" s="42" t="s">
        <v>40</v>
      </c>
      <c r="H20" s="35">
        <v>0.61499999999999999</v>
      </c>
      <c r="I20" s="36">
        <f t="shared" si="1"/>
        <v>0.89015004661454999</v>
      </c>
      <c r="J20" s="36">
        <f t="shared" si="2"/>
        <v>890.15004661454998</v>
      </c>
      <c r="K20" s="42">
        <f t="shared" ref="K20" si="11">(J20+J21)/2</f>
        <v>913.35859335260329</v>
      </c>
      <c r="L20" s="11"/>
    </row>
    <row r="21" spans="1:12" ht="15" x14ac:dyDescent="0.35">
      <c r="F21" s="47"/>
      <c r="G21" s="42"/>
      <c r="H21" s="35">
        <v>0.64</v>
      </c>
      <c r="I21" s="36">
        <f t="shared" si="1"/>
        <v>0.93656714009065667</v>
      </c>
      <c r="J21" s="36">
        <f t="shared" si="2"/>
        <v>936.56714009065672</v>
      </c>
      <c r="K21" s="42"/>
    </row>
    <row r="22" spans="1:12" ht="15" x14ac:dyDescent="0.35">
      <c r="F22" s="47"/>
      <c r="G22" s="42" t="s">
        <v>41</v>
      </c>
      <c r="H22" s="35">
        <v>0.66400000000000003</v>
      </c>
      <c r="I22" s="36">
        <f t="shared" si="1"/>
        <v>0.982221448159317</v>
      </c>
      <c r="J22" s="36">
        <f t="shared" si="2"/>
        <v>982.22144815931699</v>
      </c>
      <c r="K22" s="42">
        <f t="shared" ref="K22" si="12">(J22+J23)/2</f>
        <v>1062.3507112470079</v>
      </c>
    </row>
    <row r="23" spans="1:12" ht="15" x14ac:dyDescent="0.35">
      <c r="F23" s="47"/>
      <c r="G23" s="42"/>
      <c r="H23" s="35">
        <v>0.74399999999999999</v>
      </c>
      <c r="I23" s="36">
        <f t="shared" si="1"/>
        <v>1.1424799743346989</v>
      </c>
      <c r="J23" s="36">
        <f t="shared" si="2"/>
        <v>1142.4799743346989</v>
      </c>
      <c r="K23" s="42"/>
    </row>
    <row r="24" spans="1:12" ht="15" x14ac:dyDescent="0.35">
      <c r="F24" s="47"/>
      <c r="G24" s="42" t="s">
        <v>42</v>
      </c>
      <c r="H24" s="35">
        <v>0.55500000000000005</v>
      </c>
      <c r="I24" s="36">
        <f t="shared" si="1"/>
        <v>0.78332495998946061</v>
      </c>
      <c r="J24" s="36">
        <f t="shared" si="2"/>
        <v>783.32495998946058</v>
      </c>
      <c r="K24" s="42">
        <f t="shared" ref="K24" si="13">(J24+J25)/2</f>
        <v>839.492298102174</v>
      </c>
    </row>
    <row r="25" spans="1:12" ht="15" x14ac:dyDescent="0.35">
      <c r="F25" s="47"/>
      <c r="G25" s="42"/>
      <c r="H25" s="35">
        <v>0.61799999999999999</v>
      </c>
      <c r="I25" s="36">
        <f t="shared" si="1"/>
        <v>0.89565963621488742</v>
      </c>
      <c r="J25" s="36">
        <f t="shared" si="2"/>
        <v>895.65963621488743</v>
      </c>
      <c r="K25" s="42"/>
    </row>
    <row r="26" spans="1:12" ht="15" x14ac:dyDescent="0.35">
      <c r="F26" s="47"/>
      <c r="G26" s="42" t="s">
        <v>43</v>
      </c>
      <c r="H26" s="35">
        <v>0.70499999999999996</v>
      </c>
      <c r="I26" s="36">
        <f t="shared" si="1"/>
        <v>1.0627681321935489</v>
      </c>
      <c r="J26" s="36">
        <f t="shared" si="2"/>
        <v>1062.768132193549</v>
      </c>
      <c r="K26" s="42">
        <f t="shared" ref="K26" si="14">(J26+J27)/2</f>
        <v>1106.7995078344097</v>
      </c>
    </row>
    <row r="27" spans="1:12" ht="15" x14ac:dyDescent="0.35">
      <c r="A27" s="14" t="s">
        <v>56</v>
      </c>
      <c r="F27" s="47"/>
      <c r="G27" s="42"/>
      <c r="H27" s="35">
        <v>0.748</v>
      </c>
      <c r="I27" s="36">
        <f t="shared" si="1"/>
        <v>1.1508308834752707</v>
      </c>
      <c r="J27" s="36">
        <f t="shared" si="2"/>
        <v>1150.8308834752706</v>
      </c>
      <c r="K27" s="42"/>
    </row>
    <row r="28" spans="1:12" ht="15" x14ac:dyDescent="0.35">
      <c r="A28" s="14" t="s">
        <v>51</v>
      </c>
      <c r="F28" s="47"/>
      <c r="G28" s="42" t="s">
        <v>44</v>
      </c>
      <c r="H28" s="35">
        <v>0.38400000000000001</v>
      </c>
      <c r="I28" s="36">
        <f t="shared" si="1"/>
        <v>0.511448657510991</v>
      </c>
      <c r="J28" s="36">
        <f t="shared" si="2"/>
        <v>511.44865751099098</v>
      </c>
      <c r="K28" s="42">
        <f t="shared" ref="K28" si="15">(J28+J29)/2</f>
        <v>534.41955616616553</v>
      </c>
    </row>
    <row r="29" spans="1:12" ht="15" x14ac:dyDescent="0.35">
      <c r="A29" s="14" t="s">
        <v>52</v>
      </c>
      <c r="B29" s="14">
        <v>4.4702984000000001E-2</v>
      </c>
      <c r="F29" s="47"/>
      <c r="G29" s="42"/>
      <c r="H29" s="35">
        <v>0.41499999999999998</v>
      </c>
      <c r="I29" s="36">
        <f t="shared" si="1"/>
        <v>0.55739045482134009</v>
      </c>
      <c r="J29" s="36">
        <f t="shared" si="2"/>
        <v>557.39045482134009</v>
      </c>
      <c r="K29" s="42"/>
    </row>
    <row r="30" spans="1:12" ht="15" x14ac:dyDescent="0.35">
      <c r="A30" s="14" t="s">
        <v>53</v>
      </c>
      <c r="B30" s="14">
        <v>0.97901559999999999</v>
      </c>
      <c r="F30" s="47"/>
      <c r="G30" s="42" t="s">
        <v>45</v>
      </c>
      <c r="H30" s="35">
        <v>0.83199999999999996</v>
      </c>
      <c r="I30" s="36">
        <f t="shared" si="1"/>
        <v>1.3340553312969858</v>
      </c>
      <c r="J30" s="36">
        <f t="shared" si="2"/>
        <v>1334.0553312969857</v>
      </c>
      <c r="K30" s="42">
        <f t="shared" ref="K30" si="16">(J30+J31)/2</f>
        <v>1355.8537428419677</v>
      </c>
    </row>
    <row r="31" spans="1:12" ht="15" x14ac:dyDescent="0.35">
      <c r="A31" s="14" t="s">
        <v>54</v>
      </c>
      <c r="B31" s="14">
        <v>-0.49197719000000001</v>
      </c>
      <c r="F31" s="47"/>
      <c r="G31" s="42"/>
      <c r="H31" s="35">
        <v>0.85099999999999998</v>
      </c>
      <c r="I31" s="36">
        <f t="shared" si="1"/>
        <v>1.3776521543869498</v>
      </c>
      <c r="J31" s="36">
        <f t="shared" si="2"/>
        <v>1377.6521543869499</v>
      </c>
      <c r="K31" s="42"/>
    </row>
    <row r="32" spans="1:12" x14ac:dyDescent="0.25">
      <c r="A32" s="14" t="s">
        <v>55</v>
      </c>
      <c r="B32" s="14">
        <v>7.7155983999999997E-2</v>
      </c>
      <c r="I32" s="32"/>
      <c r="J32" s="32"/>
      <c r="K32" s="32"/>
    </row>
    <row r="33" spans="1:12" x14ac:dyDescent="0.25">
      <c r="I33" s="32"/>
      <c r="J33" s="32"/>
      <c r="K33" s="32"/>
    </row>
    <row r="34" spans="1:12" x14ac:dyDescent="0.25">
      <c r="A34" s="41" t="s">
        <v>62</v>
      </c>
      <c r="B34" s="14">
        <v>1</v>
      </c>
      <c r="F34" s="48" t="s">
        <v>46</v>
      </c>
      <c r="G34" s="25" t="s">
        <v>63</v>
      </c>
      <c r="H34" s="25" t="s">
        <v>64</v>
      </c>
      <c r="I34" s="32" t="s">
        <v>69</v>
      </c>
      <c r="J34" s="32" t="s">
        <v>70</v>
      </c>
      <c r="K34" s="26" t="s">
        <v>77</v>
      </c>
    </row>
    <row r="35" spans="1:12" ht="15" x14ac:dyDescent="0.35">
      <c r="F35" s="48"/>
      <c r="G35" s="42" t="s">
        <v>16</v>
      </c>
      <c r="H35" s="35">
        <v>0.44400000000000001</v>
      </c>
      <c r="I35" s="36">
        <f t="shared" ref="I35:I64" si="17">($B$29+$B$30*H35)/(1+$B$31*H35+$B$32*H35^2)*$B$34</f>
        <v>0.60165982238138727</v>
      </c>
      <c r="J35" s="36">
        <f t="shared" ref="J35:J64" si="18">I35*1000</f>
        <v>601.65982238138724</v>
      </c>
      <c r="K35" s="42">
        <f t="shared" ref="K35:K61" si="19">(J35+J36)/2</f>
        <v>630.03426271326271</v>
      </c>
    </row>
    <row r="36" spans="1:12" ht="15" x14ac:dyDescent="0.35">
      <c r="F36" s="48"/>
      <c r="G36" s="42"/>
      <c r="H36" s="35">
        <v>0.48</v>
      </c>
      <c r="I36" s="36">
        <f t="shared" si="17"/>
        <v>0.6584087030451381</v>
      </c>
      <c r="J36" s="36">
        <f t="shared" si="18"/>
        <v>658.40870304513805</v>
      </c>
      <c r="K36" s="42"/>
    </row>
    <row r="37" spans="1:12" ht="15" x14ac:dyDescent="0.35">
      <c r="F37" s="48"/>
      <c r="G37" s="42" t="s">
        <v>17</v>
      </c>
      <c r="H37" s="35">
        <v>0.84599999999999997</v>
      </c>
      <c r="I37" s="36">
        <f t="shared" si="17"/>
        <v>1.3660998305968373</v>
      </c>
      <c r="J37" s="36">
        <f t="shared" si="18"/>
        <v>1366.0998305968374</v>
      </c>
      <c r="K37" s="42">
        <f t="shared" si="19"/>
        <v>1410.7225255041924</v>
      </c>
    </row>
    <row r="38" spans="1:12" ht="15" x14ac:dyDescent="0.35">
      <c r="F38" s="48"/>
      <c r="G38" s="42"/>
      <c r="H38" s="35">
        <v>0.88400000000000001</v>
      </c>
      <c r="I38" s="36">
        <f t="shared" si="17"/>
        <v>1.4553452204115473</v>
      </c>
      <c r="J38" s="36">
        <f t="shared" si="18"/>
        <v>1455.3452204115474</v>
      </c>
      <c r="K38" s="42"/>
    </row>
    <row r="39" spans="1:12" ht="15" x14ac:dyDescent="0.35">
      <c r="F39" s="48"/>
      <c r="G39" s="42" t="s">
        <v>18</v>
      </c>
      <c r="H39" s="35">
        <v>1.0169999999999999</v>
      </c>
      <c r="I39" s="36">
        <f t="shared" si="17"/>
        <v>1.7953964775071396</v>
      </c>
      <c r="J39" s="36">
        <f t="shared" si="18"/>
        <v>1795.3964775071397</v>
      </c>
      <c r="K39" s="42">
        <f t="shared" si="19"/>
        <v>1903.0013368397069</v>
      </c>
      <c r="L39" s="11"/>
    </row>
    <row r="40" spans="1:12" ht="15" x14ac:dyDescent="0.35">
      <c r="F40" s="48"/>
      <c r="G40" s="42"/>
      <c r="H40" s="35">
        <v>1.093</v>
      </c>
      <c r="I40" s="36">
        <f t="shared" si="17"/>
        <v>2.0106061961722741</v>
      </c>
      <c r="J40" s="36">
        <f t="shared" si="18"/>
        <v>2010.6061961722742</v>
      </c>
      <c r="K40" s="42"/>
      <c r="L40" s="11"/>
    </row>
    <row r="41" spans="1:12" ht="15" x14ac:dyDescent="0.35">
      <c r="F41" s="48"/>
      <c r="G41" s="42" t="s">
        <v>19</v>
      </c>
      <c r="H41" s="35">
        <v>0.57799999999999996</v>
      </c>
      <c r="I41" s="36">
        <f t="shared" si="17"/>
        <v>0.8235266601423904</v>
      </c>
      <c r="J41" s="36">
        <f t="shared" si="18"/>
        <v>823.52666014239037</v>
      </c>
      <c r="K41" s="42">
        <f t="shared" si="19"/>
        <v>842.28347683448237</v>
      </c>
      <c r="L41" s="11"/>
    </row>
    <row r="42" spans="1:12" ht="15" x14ac:dyDescent="0.35">
      <c r="F42" s="48"/>
      <c r="G42" s="42"/>
      <c r="H42" s="35">
        <v>0.59899999999999998</v>
      </c>
      <c r="I42" s="36">
        <f t="shared" si="17"/>
        <v>0.8610402935265743</v>
      </c>
      <c r="J42" s="36">
        <f t="shared" si="18"/>
        <v>861.04029352657426</v>
      </c>
      <c r="K42" s="42"/>
      <c r="L42" s="11"/>
    </row>
    <row r="43" spans="1:12" ht="15" x14ac:dyDescent="0.35">
      <c r="F43" s="48"/>
      <c r="G43" s="42" t="s">
        <v>20</v>
      </c>
      <c r="H43" s="35">
        <v>0.70799999999999996</v>
      </c>
      <c r="I43" s="36">
        <f t="shared" si="17"/>
        <v>1.0687911528083813</v>
      </c>
      <c r="J43" s="36">
        <f t="shared" si="18"/>
        <v>1068.7911528083814</v>
      </c>
      <c r="K43" s="42">
        <f t="shared" si="19"/>
        <v>1074.8410712028845</v>
      </c>
      <c r="L43" s="11"/>
    </row>
    <row r="44" spans="1:12" ht="15" x14ac:dyDescent="0.35">
      <c r="F44" s="48"/>
      <c r="G44" s="42"/>
      <c r="H44" s="35">
        <v>0.71399999999999997</v>
      </c>
      <c r="I44" s="36">
        <f t="shared" si="17"/>
        <v>1.0808909895973875</v>
      </c>
      <c r="J44" s="36">
        <f t="shared" si="18"/>
        <v>1080.8909895973875</v>
      </c>
      <c r="K44" s="42"/>
      <c r="L44" s="11"/>
    </row>
    <row r="45" spans="1:12" ht="15" x14ac:dyDescent="0.35">
      <c r="F45" s="48"/>
      <c r="G45" s="42" t="s">
        <v>21</v>
      </c>
      <c r="H45" s="35">
        <v>1.028</v>
      </c>
      <c r="I45" s="36">
        <f t="shared" si="17"/>
        <v>1.8255627447827041</v>
      </c>
      <c r="J45" s="36">
        <f t="shared" si="18"/>
        <v>1825.5627447827042</v>
      </c>
      <c r="K45" s="42">
        <f t="shared" si="19"/>
        <v>1842.2036550291541</v>
      </c>
      <c r="L45" s="11"/>
    </row>
    <row r="46" spans="1:12" ht="15" x14ac:dyDescent="0.35">
      <c r="F46" s="48"/>
      <c r="G46" s="42"/>
      <c r="H46" s="35">
        <v>1.04</v>
      </c>
      <c r="I46" s="36">
        <f t="shared" si="17"/>
        <v>1.858844565275604</v>
      </c>
      <c r="J46" s="36">
        <f t="shared" si="18"/>
        <v>1858.8445652756041</v>
      </c>
      <c r="K46" s="42"/>
      <c r="L46" s="11"/>
    </row>
    <row r="47" spans="1:12" ht="15" x14ac:dyDescent="0.35">
      <c r="F47" s="48"/>
      <c r="G47" s="42" t="s">
        <v>22</v>
      </c>
      <c r="H47" s="35">
        <v>0.88900000000000001</v>
      </c>
      <c r="I47" s="36">
        <f t="shared" si="17"/>
        <v>1.4673392866044963</v>
      </c>
      <c r="J47" s="36">
        <f t="shared" si="18"/>
        <v>1467.3392866044962</v>
      </c>
      <c r="K47" s="42">
        <f t="shared" si="19"/>
        <v>1572.6380996520843</v>
      </c>
      <c r="L47" s="11"/>
    </row>
    <row r="48" spans="1:12" ht="15" x14ac:dyDescent="0.35">
      <c r="F48" s="48"/>
      <c r="G48" s="42"/>
      <c r="H48" s="35">
        <v>0.97299999999999998</v>
      </c>
      <c r="I48" s="36">
        <f t="shared" si="17"/>
        <v>1.6779369126996726</v>
      </c>
      <c r="J48" s="36">
        <f t="shared" si="18"/>
        <v>1677.9369126996726</v>
      </c>
      <c r="K48" s="42"/>
      <c r="L48" s="11"/>
    </row>
    <row r="49" spans="6:12" ht="15" x14ac:dyDescent="0.35">
      <c r="F49" s="48"/>
      <c r="G49" s="42" t="s">
        <v>23</v>
      </c>
      <c r="H49" s="35">
        <v>0.83399999999999996</v>
      </c>
      <c r="I49" s="36">
        <f t="shared" si="17"/>
        <v>1.3386060167597369</v>
      </c>
      <c r="J49" s="36">
        <f t="shared" si="18"/>
        <v>1338.6060167597368</v>
      </c>
      <c r="K49" s="42">
        <f t="shared" si="19"/>
        <v>1383.8858704056761</v>
      </c>
      <c r="L49" s="11"/>
    </row>
    <row r="50" spans="6:12" ht="15" x14ac:dyDescent="0.35">
      <c r="F50" s="48"/>
      <c r="G50" s="42"/>
      <c r="H50" s="35">
        <v>0.873</v>
      </c>
      <c r="I50" s="36">
        <f t="shared" si="17"/>
        <v>1.4291657240516153</v>
      </c>
      <c r="J50" s="36">
        <f t="shared" si="18"/>
        <v>1429.1657240516154</v>
      </c>
      <c r="K50" s="42"/>
      <c r="L50" s="11"/>
    </row>
    <row r="51" spans="6:12" ht="15" x14ac:dyDescent="0.35">
      <c r="F51" s="48"/>
      <c r="G51" s="42" t="s">
        <v>24</v>
      </c>
      <c r="H51" s="35">
        <v>1.17</v>
      </c>
      <c r="I51" s="36">
        <f t="shared" si="17"/>
        <v>2.245545006832288</v>
      </c>
      <c r="J51" s="36">
        <f t="shared" si="18"/>
        <v>2245.545006832288</v>
      </c>
      <c r="K51" s="42">
        <f t="shared" si="19"/>
        <v>2356.8274703126826</v>
      </c>
      <c r="L51" s="11"/>
    </row>
    <row r="52" spans="6:12" ht="15" x14ac:dyDescent="0.35">
      <c r="F52" s="48"/>
      <c r="G52" s="42"/>
      <c r="H52" s="35">
        <v>1.238</v>
      </c>
      <c r="I52" s="36">
        <f t="shared" si="17"/>
        <v>2.4681099337930772</v>
      </c>
      <c r="J52" s="36">
        <f t="shared" si="18"/>
        <v>2468.1099337930773</v>
      </c>
      <c r="K52" s="42"/>
      <c r="L52" s="11"/>
    </row>
    <row r="53" spans="6:12" ht="15" x14ac:dyDescent="0.35">
      <c r="F53" s="48"/>
      <c r="G53" s="42" t="s">
        <v>25</v>
      </c>
      <c r="H53" s="35">
        <v>0.79900000000000004</v>
      </c>
      <c r="I53" s="36">
        <f t="shared" si="17"/>
        <v>1.2602536373982935</v>
      </c>
      <c r="J53" s="36">
        <f t="shared" si="18"/>
        <v>1260.2536373982934</v>
      </c>
      <c r="K53" s="42">
        <f t="shared" si="19"/>
        <v>1362.5946867219807</v>
      </c>
      <c r="L53" s="11"/>
    </row>
    <row r="54" spans="6:12" ht="15" x14ac:dyDescent="0.35">
      <c r="F54" s="48"/>
      <c r="G54" s="42"/>
      <c r="H54" s="35">
        <v>0.88800000000000001</v>
      </c>
      <c r="I54" s="36">
        <f t="shared" si="17"/>
        <v>1.4649357360456678</v>
      </c>
      <c r="J54" s="36">
        <f t="shared" si="18"/>
        <v>1464.9357360456679</v>
      </c>
      <c r="K54" s="42"/>
      <c r="L54" s="8"/>
    </row>
    <row r="55" spans="6:12" ht="15" x14ac:dyDescent="0.35">
      <c r="F55" s="48"/>
      <c r="G55" s="42" t="s">
        <v>26</v>
      </c>
      <c r="H55" s="35">
        <v>0.83099999999999996</v>
      </c>
      <c r="I55" s="36">
        <f t="shared" si="17"/>
        <v>1.3317833597542894</v>
      </c>
      <c r="J55" s="36">
        <f t="shared" si="18"/>
        <v>1331.7833597542894</v>
      </c>
      <c r="K55" s="42">
        <f t="shared" si="19"/>
        <v>1361.686920270419</v>
      </c>
      <c r="L55" s="8"/>
    </row>
    <row r="56" spans="6:12" ht="15" x14ac:dyDescent="0.35">
      <c r="F56" s="48"/>
      <c r="G56" s="42"/>
      <c r="H56" s="35">
        <v>0.85699999999999998</v>
      </c>
      <c r="I56" s="36">
        <f t="shared" si="17"/>
        <v>1.3915904807865487</v>
      </c>
      <c r="J56" s="36">
        <f t="shared" si="18"/>
        <v>1391.5904807865486</v>
      </c>
      <c r="K56" s="42"/>
      <c r="L56" s="8"/>
    </row>
    <row r="57" spans="6:12" ht="15" x14ac:dyDescent="0.35">
      <c r="F57" s="48"/>
      <c r="G57" s="42" t="s">
        <v>27</v>
      </c>
      <c r="H57" s="35">
        <v>0.72199999999999998</v>
      </c>
      <c r="I57" s="36">
        <f t="shared" si="17"/>
        <v>1.097136306219622</v>
      </c>
      <c r="J57" s="36">
        <f t="shared" si="18"/>
        <v>1097.1363062196219</v>
      </c>
      <c r="K57" s="42">
        <f t="shared" si="19"/>
        <v>1159.0690836747799</v>
      </c>
      <c r="L57" s="8"/>
    </row>
    <row r="58" spans="6:12" ht="15" x14ac:dyDescent="0.35">
      <c r="F58" s="48"/>
      <c r="G58" s="42"/>
      <c r="H58" s="35">
        <v>0.78100000000000003</v>
      </c>
      <c r="I58" s="36">
        <f t="shared" si="17"/>
        <v>1.2210018611299378</v>
      </c>
      <c r="J58" s="36">
        <f t="shared" si="18"/>
        <v>1221.0018611299379</v>
      </c>
      <c r="K58" s="42"/>
      <c r="L58" s="21"/>
    </row>
    <row r="59" spans="6:12" ht="15" x14ac:dyDescent="0.35">
      <c r="F59" s="48"/>
      <c r="G59" s="42" t="s">
        <v>28</v>
      </c>
      <c r="H59" s="35">
        <v>0.97099999999999997</v>
      </c>
      <c r="I59" s="36">
        <f t="shared" si="17"/>
        <v>1.6727175762901398</v>
      </c>
      <c r="J59" s="36">
        <f t="shared" si="18"/>
        <v>1672.7175762901397</v>
      </c>
      <c r="K59" s="42">
        <f t="shared" si="19"/>
        <v>1747.7622331761811</v>
      </c>
    </row>
    <row r="60" spans="6:12" ht="15" x14ac:dyDescent="0.35">
      <c r="F60" s="48"/>
      <c r="G60" s="42"/>
      <c r="H60" s="35">
        <v>1.0269999999999999</v>
      </c>
      <c r="I60" s="36">
        <f t="shared" si="17"/>
        <v>1.8228068900622225</v>
      </c>
      <c r="J60" s="36">
        <f t="shared" si="18"/>
        <v>1822.8068900622225</v>
      </c>
      <c r="K60" s="42"/>
    </row>
    <row r="61" spans="6:12" ht="15" x14ac:dyDescent="0.35">
      <c r="F61" s="48"/>
      <c r="G61" s="42" t="s">
        <v>29</v>
      </c>
      <c r="H61" s="35">
        <v>0.81699999999999995</v>
      </c>
      <c r="I61" s="36">
        <f t="shared" si="17"/>
        <v>1.3002104530456209</v>
      </c>
      <c r="J61" s="36">
        <f t="shared" si="18"/>
        <v>1300.2104530456209</v>
      </c>
      <c r="K61" s="42">
        <f t="shared" si="19"/>
        <v>1343.5728212353715</v>
      </c>
    </row>
    <row r="62" spans="6:12" ht="15" x14ac:dyDescent="0.35">
      <c r="F62" s="48"/>
      <c r="G62" s="42"/>
      <c r="H62" s="35">
        <v>0.85499999999999998</v>
      </c>
      <c r="I62" s="36">
        <f t="shared" si="17"/>
        <v>1.3869351894251221</v>
      </c>
      <c r="J62" s="36">
        <f t="shared" si="18"/>
        <v>1386.935189425122</v>
      </c>
      <c r="K62" s="42"/>
    </row>
    <row r="63" spans="6:12" ht="15" x14ac:dyDescent="0.35">
      <c r="F63" s="48"/>
      <c r="G63" s="42" t="s">
        <v>30</v>
      </c>
      <c r="H63" s="35">
        <v>0.91500000000000004</v>
      </c>
      <c r="I63" s="36">
        <f t="shared" si="17"/>
        <v>1.5306712469994166</v>
      </c>
      <c r="J63" s="36">
        <f t="shared" si="18"/>
        <v>1530.6712469994166</v>
      </c>
      <c r="K63" s="42">
        <f>(J63+J64)/2</f>
        <v>1491.8123744250765</v>
      </c>
    </row>
    <row r="64" spans="6:12" ht="15" x14ac:dyDescent="0.35">
      <c r="F64" s="48"/>
      <c r="G64" s="42"/>
      <c r="H64" s="35">
        <v>0.88300000000000001</v>
      </c>
      <c r="I64" s="36">
        <f t="shared" si="17"/>
        <v>1.4529535018507367</v>
      </c>
      <c r="J64" s="36">
        <f t="shared" si="18"/>
        <v>1452.9535018507368</v>
      </c>
      <c r="K64" s="42"/>
    </row>
    <row r="65" spans="6:13" x14ac:dyDescent="0.25">
      <c r="F65" s="4"/>
      <c r="G65" s="32"/>
      <c r="H65" s="34"/>
      <c r="I65" s="36"/>
      <c r="J65" s="36"/>
      <c r="K65" s="32"/>
    </row>
    <row r="66" spans="6:13" x14ac:dyDescent="0.25">
      <c r="I66" s="36"/>
      <c r="J66" s="36"/>
    </row>
    <row r="67" spans="6:13" x14ac:dyDescent="0.25">
      <c r="F67" s="49" t="s">
        <v>47</v>
      </c>
      <c r="G67" s="25" t="s">
        <v>63</v>
      </c>
      <c r="H67" s="25" t="s">
        <v>64</v>
      </c>
      <c r="I67" s="32" t="s">
        <v>69</v>
      </c>
      <c r="J67" s="32" t="s">
        <v>70</v>
      </c>
      <c r="K67" s="26" t="s">
        <v>77</v>
      </c>
    </row>
    <row r="68" spans="6:13" ht="15" x14ac:dyDescent="0.35">
      <c r="F68" s="49"/>
      <c r="G68" s="42" t="s">
        <v>1</v>
      </c>
      <c r="H68" s="35">
        <v>1.1639999999999999</v>
      </c>
      <c r="I68" s="36">
        <f t="shared" ref="I68:I97" si="20">($B$29+$B$30*H68)/(1+$B$31*H68+$B$32*H68^2)*$B$34</f>
        <v>2.2266001323573161</v>
      </c>
      <c r="J68" s="36">
        <f t="shared" ref="J68:J97" si="21">I68*1000</f>
        <v>2226.6001323573159</v>
      </c>
      <c r="K68" s="42">
        <f>(J68+J69)/2</f>
        <v>2335.559799716646</v>
      </c>
    </row>
    <row r="69" spans="6:13" ht="15" x14ac:dyDescent="0.35">
      <c r="F69" s="49"/>
      <c r="G69" s="42"/>
      <c r="H69" s="35">
        <v>1.2310000000000001</v>
      </c>
      <c r="I69" s="36">
        <f t="shared" si="20"/>
        <v>2.4445194670759758</v>
      </c>
      <c r="J69" s="36">
        <f t="shared" si="21"/>
        <v>2444.5194670759756</v>
      </c>
      <c r="K69" s="42"/>
    </row>
    <row r="70" spans="6:13" ht="15" x14ac:dyDescent="0.35">
      <c r="F70" s="49"/>
      <c r="G70" s="42" t="s">
        <v>2</v>
      </c>
      <c r="H70" s="35">
        <v>1.2949999999999999</v>
      </c>
      <c r="I70" s="36">
        <f t="shared" si="20"/>
        <v>2.6662117336076734</v>
      </c>
      <c r="J70" s="36">
        <f t="shared" si="21"/>
        <v>2666.2117336076735</v>
      </c>
      <c r="K70" s="42">
        <f t="shared" ref="K70" si="22">(J70+J71)/2</f>
        <v>2753.9001247641318</v>
      </c>
    </row>
    <row r="71" spans="6:13" ht="15" x14ac:dyDescent="0.35">
      <c r="F71" s="49"/>
      <c r="G71" s="42"/>
      <c r="H71" s="35">
        <v>1.343</v>
      </c>
      <c r="I71" s="36">
        <f t="shared" si="20"/>
        <v>2.84158851592059</v>
      </c>
      <c r="J71" s="36">
        <f t="shared" si="21"/>
        <v>2841.58851592059</v>
      </c>
      <c r="K71" s="42"/>
    </row>
    <row r="72" spans="6:13" ht="15" x14ac:dyDescent="0.35">
      <c r="F72" s="49"/>
      <c r="G72" s="42" t="s">
        <v>3</v>
      </c>
      <c r="H72" s="35">
        <v>1.2290000000000001</v>
      </c>
      <c r="I72" s="36">
        <f t="shared" si="20"/>
        <v>2.4378084458340656</v>
      </c>
      <c r="J72" s="36">
        <f t="shared" si="21"/>
        <v>2437.8084458340654</v>
      </c>
      <c r="K72" s="42">
        <f t="shared" ref="K72" si="23">(J72+J73)/2</f>
        <v>2584.4258675842025</v>
      </c>
      <c r="M72" s="22"/>
    </row>
    <row r="73" spans="6:13" ht="15" x14ac:dyDescent="0.35">
      <c r="F73" s="49"/>
      <c r="G73" s="42"/>
      <c r="H73" s="35">
        <v>1.3129999999999999</v>
      </c>
      <c r="I73" s="36">
        <f t="shared" si="20"/>
        <v>2.7310432893343397</v>
      </c>
      <c r="J73" s="36">
        <f t="shared" si="21"/>
        <v>2731.0432893343395</v>
      </c>
      <c r="K73" s="42"/>
      <c r="M73" s="22"/>
    </row>
    <row r="74" spans="6:13" ht="15" x14ac:dyDescent="0.35">
      <c r="F74" s="49"/>
      <c r="G74" s="42" t="s">
        <v>4</v>
      </c>
      <c r="H74" s="35">
        <v>1.016</v>
      </c>
      <c r="I74" s="36">
        <f t="shared" si="20"/>
        <v>1.792670195380162</v>
      </c>
      <c r="J74" s="36">
        <f t="shared" si="21"/>
        <v>1792.6701953801621</v>
      </c>
      <c r="K74" s="42">
        <f t="shared" ref="K74" si="24">(J74+J75)/2</f>
        <v>1835.5553154804047</v>
      </c>
      <c r="M74" s="22"/>
    </row>
    <row r="75" spans="6:13" ht="15" x14ac:dyDescent="0.35">
      <c r="F75" s="49"/>
      <c r="G75" s="42"/>
      <c r="H75" s="35">
        <v>1.0469999999999999</v>
      </c>
      <c r="I75" s="36">
        <f t="shared" si="20"/>
        <v>1.8784404355806474</v>
      </c>
      <c r="J75" s="36">
        <f t="shared" si="21"/>
        <v>1878.4404355806475</v>
      </c>
      <c r="K75" s="42"/>
      <c r="M75" s="22"/>
    </row>
    <row r="76" spans="6:13" ht="15" x14ac:dyDescent="0.35">
      <c r="F76" s="49"/>
      <c r="G76" s="42" t="s">
        <v>5</v>
      </c>
      <c r="H76" s="35">
        <v>1.131</v>
      </c>
      <c r="I76" s="36">
        <f t="shared" si="20"/>
        <v>2.1243519626462328</v>
      </c>
      <c r="J76" s="36">
        <f t="shared" si="21"/>
        <v>2124.351962646233</v>
      </c>
      <c r="K76" s="42">
        <f t="shared" ref="K76" si="25">(J76+J77)/2</f>
        <v>2133.5257781719201</v>
      </c>
      <c r="M76" s="22"/>
    </row>
    <row r="77" spans="6:13" ht="15" x14ac:dyDescent="0.35">
      <c r="F77" s="49"/>
      <c r="G77" s="42"/>
      <c r="H77" s="35">
        <v>1.137</v>
      </c>
      <c r="I77" s="36">
        <f t="shared" si="20"/>
        <v>2.142699593697607</v>
      </c>
      <c r="J77" s="36">
        <f t="shared" si="21"/>
        <v>2142.6995936976068</v>
      </c>
      <c r="K77" s="42"/>
      <c r="M77" s="22"/>
    </row>
    <row r="78" spans="6:13" ht="15" x14ac:dyDescent="0.35">
      <c r="F78" s="49"/>
      <c r="G78" s="42" t="s">
        <v>6</v>
      </c>
      <c r="H78" s="35">
        <v>0.89100000000000001</v>
      </c>
      <c r="I78" s="36">
        <f t="shared" si="20"/>
        <v>1.4721535095489966</v>
      </c>
      <c r="J78" s="36">
        <f t="shared" si="21"/>
        <v>1472.1535095489967</v>
      </c>
      <c r="K78" s="42">
        <f t="shared" ref="K78" si="26">(J78+J79)/2</f>
        <v>1577.6600175778926</v>
      </c>
      <c r="L78" s="6"/>
      <c r="M78" s="22"/>
    </row>
    <row r="79" spans="6:13" ht="15" x14ac:dyDescent="0.35">
      <c r="F79" s="49"/>
      <c r="G79" s="42"/>
      <c r="H79" s="35">
        <v>0.97499999999999998</v>
      </c>
      <c r="I79" s="36">
        <f t="shared" si="20"/>
        <v>1.6831665256067889</v>
      </c>
      <c r="J79" s="36">
        <f t="shared" si="21"/>
        <v>1683.1665256067888</v>
      </c>
      <c r="K79" s="42"/>
      <c r="L79" s="6"/>
      <c r="M79" s="22"/>
    </row>
    <row r="80" spans="6:13" ht="15" x14ac:dyDescent="0.35">
      <c r="F80" s="49"/>
      <c r="G80" s="42" t="s">
        <v>7</v>
      </c>
      <c r="H80" s="35">
        <v>1.2869999999999999</v>
      </c>
      <c r="I80" s="36">
        <f t="shared" si="20"/>
        <v>2.6377525171890563</v>
      </c>
      <c r="J80" s="36">
        <f t="shared" si="21"/>
        <v>2637.7525171890566</v>
      </c>
      <c r="K80" s="42">
        <f t="shared" ref="K80" si="27">(J80+J81)/2</f>
        <v>2702.647749411572</v>
      </c>
      <c r="L80" s="6"/>
      <c r="M80" s="22"/>
    </row>
    <row r="81" spans="6:13" ht="15" x14ac:dyDescent="0.35">
      <c r="F81" s="49"/>
      <c r="G81" s="42"/>
      <c r="H81" s="35">
        <v>1.323</v>
      </c>
      <c r="I81" s="36">
        <f t="shared" si="20"/>
        <v>2.7675429816340875</v>
      </c>
      <c r="J81" s="36">
        <f t="shared" si="21"/>
        <v>2767.5429816340875</v>
      </c>
      <c r="K81" s="42"/>
      <c r="L81" s="6"/>
      <c r="M81" s="22"/>
    </row>
    <row r="82" spans="6:13" ht="15" x14ac:dyDescent="0.35">
      <c r="F82" s="49"/>
      <c r="G82" s="42" t="s">
        <v>8</v>
      </c>
      <c r="H82" s="35">
        <v>1.016</v>
      </c>
      <c r="I82" s="36">
        <f t="shared" si="20"/>
        <v>1.792670195380162</v>
      </c>
      <c r="J82" s="36">
        <f t="shared" si="21"/>
        <v>1792.6701953801621</v>
      </c>
      <c r="K82" s="42">
        <f t="shared" ref="K82" si="28">(J82+J83)/2</f>
        <v>1800.8691369988676</v>
      </c>
      <c r="L82" s="6"/>
      <c r="M82" s="22"/>
    </row>
    <row r="83" spans="6:13" ht="15" x14ac:dyDescent="0.35">
      <c r="F83" s="49"/>
      <c r="G83" s="42"/>
      <c r="H83" s="35">
        <v>1.022</v>
      </c>
      <c r="I83" s="36">
        <f t="shared" si="20"/>
        <v>1.809068078617573</v>
      </c>
      <c r="J83" s="36">
        <f t="shared" si="21"/>
        <v>1809.0680786175731</v>
      </c>
      <c r="K83" s="42"/>
      <c r="L83" s="6"/>
      <c r="M83" s="22"/>
    </row>
    <row r="84" spans="6:13" ht="15" x14ac:dyDescent="0.35">
      <c r="F84" s="49"/>
      <c r="G84" s="42" t="s">
        <v>9</v>
      </c>
      <c r="H84" s="35">
        <v>1.0669999999999999</v>
      </c>
      <c r="I84" s="36">
        <f t="shared" si="20"/>
        <v>1.9351742348122261</v>
      </c>
      <c r="J84" s="36">
        <f t="shared" si="21"/>
        <v>1935.1742348122261</v>
      </c>
      <c r="K84" s="42">
        <f t="shared" ref="K84" si="29">(J84+J85)/2</f>
        <v>1967.0252416007061</v>
      </c>
      <c r="L84" s="6"/>
      <c r="M84" s="22"/>
    </row>
    <row r="85" spans="6:13" ht="15" x14ac:dyDescent="0.35">
      <c r="F85" s="49"/>
      <c r="G85" s="42"/>
      <c r="H85" s="35">
        <v>1.089</v>
      </c>
      <c r="I85" s="36">
        <f t="shared" si="20"/>
        <v>1.998876248389186</v>
      </c>
      <c r="J85" s="36">
        <f t="shared" si="21"/>
        <v>1998.876248389186</v>
      </c>
      <c r="K85" s="42"/>
      <c r="L85" s="6"/>
      <c r="M85" s="22"/>
    </row>
    <row r="86" spans="6:13" ht="15" x14ac:dyDescent="0.35">
      <c r="F86" s="49"/>
      <c r="G86" s="42" t="s">
        <v>10</v>
      </c>
      <c r="H86" s="35">
        <v>1.0629999999999999</v>
      </c>
      <c r="I86" s="36">
        <f t="shared" si="20"/>
        <v>1.9237384910323354</v>
      </c>
      <c r="J86" s="36">
        <f t="shared" si="21"/>
        <v>1923.7384910323353</v>
      </c>
      <c r="K86" s="42">
        <f t="shared" ref="K86" si="30">(J86+J87)/2</f>
        <v>1973.0602547119515</v>
      </c>
      <c r="L86" s="6"/>
      <c r="M86" s="22"/>
    </row>
    <row r="87" spans="6:13" ht="15" x14ac:dyDescent="0.35">
      <c r="F87" s="49"/>
      <c r="G87" s="42"/>
      <c r="H87" s="35">
        <v>1.097</v>
      </c>
      <c r="I87" s="36">
        <f t="shared" si="20"/>
        <v>2.0223820183915677</v>
      </c>
      <c r="J87" s="36">
        <f t="shared" si="21"/>
        <v>2022.3820183915677</v>
      </c>
      <c r="K87" s="42"/>
      <c r="L87" s="6"/>
      <c r="M87" s="22"/>
    </row>
    <row r="88" spans="6:13" ht="15" x14ac:dyDescent="0.35">
      <c r="F88" s="49"/>
      <c r="G88" s="42" t="s">
        <v>11</v>
      </c>
      <c r="H88" s="35">
        <v>0.90200000000000002</v>
      </c>
      <c r="I88" s="36">
        <f t="shared" si="20"/>
        <v>1.4988022304138469</v>
      </c>
      <c r="J88" s="36">
        <f t="shared" si="21"/>
        <v>1498.8022304138469</v>
      </c>
      <c r="K88" s="42">
        <f t="shared" ref="K88" si="31">(J88+J89)/2</f>
        <v>1621.4270785928793</v>
      </c>
      <c r="L88" s="6"/>
      <c r="M88" s="22"/>
    </row>
    <row r="89" spans="6:13" ht="15" x14ac:dyDescent="0.35">
      <c r="F89" s="49"/>
      <c r="G89" s="42"/>
      <c r="H89" s="35">
        <v>0.998</v>
      </c>
      <c r="I89" s="36">
        <f t="shared" si="20"/>
        <v>1.7440519267719119</v>
      </c>
      <c r="J89" s="36">
        <f t="shared" si="21"/>
        <v>1744.0519267719119</v>
      </c>
      <c r="K89" s="42"/>
      <c r="L89" s="6"/>
      <c r="M89" s="22"/>
    </row>
    <row r="90" spans="6:13" ht="15" x14ac:dyDescent="0.35">
      <c r="F90" s="49"/>
      <c r="G90" s="42" t="s">
        <v>12</v>
      </c>
      <c r="H90" s="35">
        <v>1.1459999999999999</v>
      </c>
      <c r="I90" s="36">
        <f t="shared" si="20"/>
        <v>2.1704224342039122</v>
      </c>
      <c r="J90" s="36">
        <f t="shared" si="21"/>
        <v>2170.4224342039124</v>
      </c>
      <c r="K90" s="42">
        <f t="shared" ref="K90" si="32">(J90+J91)/2</f>
        <v>2270.9132977366889</v>
      </c>
      <c r="L90" s="6"/>
      <c r="M90" s="22"/>
    </row>
    <row r="91" spans="6:13" ht="15" x14ac:dyDescent="0.35">
      <c r="F91" s="49"/>
      <c r="G91" s="42"/>
      <c r="H91" s="35">
        <v>1.2090000000000001</v>
      </c>
      <c r="I91" s="36">
        <f t="shared" si="20"/>
        <v>2.3714041612694654</v>
      </c>
      <c r="J91" s="36">
        <f t="shared" si="21"/>
        <v>2371.4041612694655</v>
      </c>
      <c r="K91" s="42"/>
      <c r="L91" s="6"/>
      <c r="M91" s="22"/>
    </row>
    <row r="92" spans="6:13" ht="15" x14ac:dyDescent="0.35">
      <c r="F92" s="49"/>
      <c r="G92" s="42" t="s">
        <v>13</v>
      </c>
      <c r="H92" s="35">
        <v>1.135</v>
      </c>
      <c r="I92" s="36">
        <f t="shared" si="20"/>
        <v>2.1365718205240185</v>
      </c>
      <c r="J92" s="36">
        <f t="shared" si="21"/>
        <v>2136.5718205240187</v>
      </c>
      <c r="K92" s="42">
        <f t="shared" ref="K92" si="33">(J92+J93)/2</f>
        <v>2211.7718383318211</v>
      </c>
      <c r="L92" s="6"/>
      <c r="M92" s="22"/>
    </row>
    <row r="93" spans="6:13" ht="15" x14ac:dyDescent="0.35">
      <c r="F93" s="49"/>
      <c r="G93" s="42"/>
      <c r="H93" s="35">
        <v>1.1830000000000001</v>
      </c>
      <c r="I93" s="36">
        <f t="shared" si="20"/>
        <v>2.2869718561396235</v>
      </c>
      <c r="J93" s="36">
        <f t="shared" si="21"/>
        <v>2286.9718561396235</v>
      </c>
      <c r="K93" s="42"/>
      <c r="M93" s="22"/>
    </row>
    <row r="94" spans="6:13" ht="15" x14ac:dyDescent="0.35">
      <c r="F94" s="49"/>
      <c r="G94" s="42" t="s">
        <v>14</v>
      </c>
      <c r="H94" s="35">
        <v>1.091</v>
      </c>
      <c r="I94" s="36">
        <f t="shared" si="20"/>
        <v>2.0047354982238534</v>
      </c>
      <c r="J94" s="36">
        <f t="shared" si="21"/>
        <v>2004.7354982238535</v>
      </c>
      <c r="K94" s="42">
        <f t="shared" ref="K94" si="34">(J94+J95)/2</f>
        <v>2031.3609364547451</v>
      </c>
      <c r="M94" s="22"/>
    </row>
    <row r="95" spans="6:13" ht="15" x14ac:dyDescent="0.35">
      <c r="F95" s="49"/>
      <c r="G95" s="42"/>
      <c r="H95" s="35">
        <v>1.109</v>
      </c>
      <c r="I95" s="36">
        <f t="shared" si="20"/>
        <v>2.0579863746856368</v>
      </c>
      <c r="J95" s="36">
        <f t="shared" si="21"/>
        <v>2057.9863746856367</v>
      </c>
      <c r="K95" s="42"/>
      <c r="M95" s="22"/>
    </row>
    <row r="96" spans="6:13" ht="15" x14ac:dyDescent="0.35">
      <c r="F96" s="49"/>
      <c r="G96" s="42" t="s">
        <v>15</v>
      </c>
      <c r="H96" s="35">
        <v>1.097</v>
      </c>
      <c r="I96" s="36">
        <f t="shared" si="20"/>
        <v>2.0223820183915677</v>
      </c>
      <c r="J96" s="36">
        <f t="shared" si="21"/>
        <v>2022.3820183915677</v>
      </c>
      <c r="K96" s="42">
        <f t="shared" ref="K96" si="35">(J96+J97)/2</f>
        <v>2040.1841965386022</v>
      </c>
      <c r="M96" s="22"/>
    </row>
    <row r="97" spans="6:13" ht="15" x14ac:dyDescent="0.35">
      <c r="F97" s="49"/>
      <c r="G97" s="42"/>
      <c r="H97" s="35">
        <v>1.109</v>
      </c>
      <c r="I97" s="36">
        <f t="shared" si="20"/>
        <v>2.0579863746856368</v>
      </c>
      <c r="J97" s="36">
        <f t="shared" si="21"/>
        <v>2057.9863746856367</v>
      </c>
      <c r="K97" s="42"/>
      <c r="M97" s="22"/>
    </row>
    <row r="98" spans="6:13" x14ac:dyDescent="0.25">
      <c r="M98" s="22"/>
    </row>
    <row r="99" spans="6:13" x14ac:dyDescent="0.25">
      <c r="M99" s="22"/>
    </row>
    <row r="100" spans="6:13" x14ac:dyDescent="0.25">
      <c r="F100" s="50" t="s">
        <v>48</v>
      </c>
      <c r="G100" s="25" t="s">
        <v>63</v>
      </c>
      <c r="H100" s="25" t="s">
        <v>64</v>
      </c>
      <c r="I100" s="32" t="s">
        <v>69</v>
      </c>
      <c r="J100" s="32" t="s">
        <v>70</v>
      </c>
      <c r="K100" s="26" t="s">
        <v>77</v>
      </c>
      <c r="M100" s="22"/>
    </row>
    <row r="101" spans="6:13" ht="15" x14ac:dyDescent="0.35">
      <c r="F101" s="50"/>
      <c r="G101" s="42" t="s">
        <v>1</v>
      </c>
      <c r="H101" s="35">
        <v>0.80800000000000005</v>
      </c>
      <c r="I101" s="36">
        <f t="shared" ref="I101:I130" si="36">($B$29+$B$30*H101)/(1+$B$31*H101+$B$32*H101^2)*$B$34</f>
        <v>1.280143142753146</v>
      </c>
      <c r="J101" s="36">
        <f t="shared" ref="J101:J130" si="37">I101*1000</f>
        <v>1280.1431427531461</v>
      </c>
      <c r="K101" s="42">
        <f t="shared" ref="K101:K129" si="38">(J101+J102)/2</f>
        <v>1298.0427141005998</v>
      </c>
      <c r="M101" s="22"/>
    </row>
    <row r="102" spans="6:13" ht="15" x14ac:dyDescent="0.35">
      <c r="F102" s="50"/>
      <c r="G102" s="42"/>
      <c r="H102" s="35">
        <v>0.82399999999999995</v>
      </c>
      <c r="I102" s="36">
        <f t="shared" si="36"/>
        <v>1.3159422854480536</v>
      </c>
      <c r="J102" s="36">
        <f t="shared" si="37"/>
        <v>1315.9422854480536</v>
      </c>
      <c r="K102" s="42"/>
    </row>
    <row r="103" spans="6:13" ht="15" x14ac:dyDescent="0.35">
      <c r="F103" s="50"/>
      <c r="G103" s="42" t="s">
        <v>2</v>
      </c>
      <c r="H103" s="35">
        <v>0.84</v>
      </c>
      <c r="I103" s="36">
        <f t="shared" si="36"/>
        <v>1.3523121687569513</v>
      </c>
      <c r="J103" s="36">
        <f t="shared" si="37"/>
        <v>1352.3121687569512</v>
      </c>
      <c r="K103" s="42">
        <f t="shared" si="38"/>
        <v>1363.8246453069701</v>
      </c>
    </row>
    <row r="104" spans="6:13" ht="15" x14ac:dyDescent="0.35">
      <c r="F104" s="50"/>
      <c r="G104" s="42"/>
      <c r="H104" s="35">
        <v>0.85</v>
      </c>
      <c r="I104" s="36">
        <f t="shared" si="36"/>
        <v>1.3753371218569892</v>
      </c>
      <c r="J104" s="36">
        <f t="shared" si="37"/>
        <v>1375.3371218569891</v>
      </c>
      <c r="K104" s="42"/>
    </row>
    <row r="105" spans="6:13" ht="15" x14ac:dyDescent="0.35">
      <c r="F105" s="50"/>
      <c r="G105" s="42" t="s">
        <v>3</v>
      </c>
      <c r="H105" s="35">
        <v>0.91500000000000004</v>
      </c>
      <c r="I105" s="36">
        <f t="shared" si="36"/>
        <v>1.5306712469994166</v>
      </c>
      <c r="J105" s="36">
        <f t="shared" si="37"/>
        <v>1530.6712469994166</v>
      </c>
      <c r="K105" s="42">
        <f t="shared" si="38"/>
        <v>1649.4624605100362</v>
      </c>
    </row>
    <row r="106" spans="6:13" ht="15" x14ac:dyDescent="0.35">
      <c r="F106" s="50"/>
      <c r="G106" s="42"/>
      <c r="H106" s="35">
        <v>1.0069999999999999</v>
      </c>
      <c r="I106" s="36">
        <f t="shared" si="36"/>
        <v>1.7682536740206558</v>
      </c>
      <c r="J106" s="36">
        <f t="shared" si="37"/>
        <v>1768.2536740206558</v>
      </c>
      <c r="K106" s="42"/>
    </row>
    <row r="107" spans="6:13" ht="15" x14ac:dyDescent="0.35">
      <c r="F107" s="50"/>
      <c r="G107" s="42" t="s">
        <v>4</v>
      </c>
      <c r="H107" s="35">
        <v>0.93899999999999995</v>
      </c>
      <c r="I107" s="36">
        <f t="shared" si="36"/>
        <v>1.5905902272348913</v>
      </c>
      <c r="J107" s="36">
        <f t="shared" si="37"/>
        <v>1590.5902272348912</v>
      </c>
      <c r="K107" s="42">
        <f t="shared" si="38"/>
        <v>1667.3210770034016</v>
      </c>
    </row>
    <row r="108" spans="6:13" ht="15" x14ac:dyDescent="0.35">
      <c r="F108" s="50"/>
      <c r="G108" s="42"/>
      <c r="H108" s="35">
        <v>0.998</v>
      </c>
      <c r="I108" s="36">
        <f t="shared" si="36"/>
        <v>1.7440519267719119</v>
      </c>
      <c r="J108" s="36">
        <f t="shared" si="37"/>
        <v>1744.0519267719119</v>
      </c>
      <c r="K108" s="42"/>
      <c r="L108" s="6"/>
    </row>
    <row r="109" spans="6:13" ht="15" x14ac:dyDescent="0.35">
      <c r="F109" s="50"/>
      <c r="G109" s="42" t="s">
        <v>5</v>
      </c>
      <c r="H109" s="35">
        <v>0.81799999999999995</v>
      </c>
      <c r="I109" s="36">
        <f t="shared" si="36"/>
        <v>1.302451197412158</v>
      </c>
      <c r="J109" s="36">
        <f t="shared" si="37"/>
        <v>1302.4511974121581</v>
      </c>
      <c r="K109" s="42">
        <f t="shared" si="38"/>
        <v>1320.5286070859474</v>
      </c>
      <c r="L109" s="6"/>
    </row>
    <row r="110" spans="6:13" ht="15" x14ac:dyDescent="0.35">
      <c r="F110" s="50"/>
      <c r="G110" s="42"/>
      <c r="H110" s="35">
        <v>0.83399999999999996</v>
      </c>
      <c r="I110" s="36">
        <f t="shared" si="36"/>
        <v>1.3386060167597369</v>
      </c>
      <c r="J110" s="36">
        <f t="shared" si="37"/>
        <v>1338.6060167597368</v>
      </c>
      <c r="K110" s="42"/>
      <c r="L110" s="6"/>
    </row>
    <row r="111" spans="6:13" ht="15" x14ac:dyDescent="0.35">
      <c r="F111" s="50"/>
      <c r="G111" s="42" t="s">
        <v>6</v>
      </c>
      <c r="H111" s="35">
        <v>0.86899999999999999</v>
      </c>
      <c r="I111" s="36">
        <f t="shared" si="36"/>
        <v>1.4197161788068908</v>
      </c>
      <c r="J111" s="36">
        <f t="shared" si="37"/>
        <v>1419.7161788068909</v>
      </c>
      <c r="K111" s="42">
        <f t="shared" si="38"/>
        <v>1424.4409514292531</v>
      </c>
      <c r="L111" s="6"/>
    </row>
    <row r="112" spans="6:13" ht="15" x14ac:dyDescent="0.35">
      <c r="F112" s="50"/>
      <c r="G112" s="42"/>
      <c r="H112" s="35">
        <v>0.873</v>
      </c>
      <c r="I112" s="36">
        <f t="shared" si="36"/>
        <v>1.4291657240516153</v>
      </c>
      <c r="J112" s="36">
        <f t="shared" si="37"/>
        <v>1429.1657240516154</v>
      </c>
      <c r="K112" s="42"/>
      <c r="L112" s="6"/>
    </row>
    <row r="113" spans="6:12" ht="15" x14ac:dyDescent="0.35">
      <c r="F113" s="50"/>
      <c r="G113" s="42" t="s">
        <v>7</v>
      </c>
      <c r="H113" s="35">
        <v>0.78400000000000003</v>
      </c>
      <c r="I113" s="36">
        <f t="shared" si="36"/>
        <v>1.2274953848400625</v>
      </c>
      <c r="J113" s="36">
        <f t="shared" si="37"/>
        <v>1227.4953848400626</v>
      </c>
      <c r="K113" s="42">
        <f t="shared" si="38"/>
        <v>1280.7753580685242</v>
      </c>
      <c r="L113" s="6"/>
    </row>
    <row r="114" spans="6:12" ht="15" x14ac:dyDescent="0.35">
      <c r="F114" s="50"/>
      <c r="G114" s="42"/>
      <c r="H114" s="35">
        <v>0.83199999999999996</v>
      </c>
      <c r="I114" s="36">
        <f t="shared" si="36"/>
        <v>1.3340553312969858</v>
      </c>
      <c r="J114" s="36">
        <f t="shared" si="37"/>
        <v>1334.0553312969857</v>
      </c>
      <c r="K114" s="42"/>
      <c r="L114" s="6"/>
    </row>
    <row r="115" spans="6:12" ht="15" x14ac:dyDescent="0.35">
      <c r="F115" s="50"/>
      <c r="G115" s="42" t="s">
        <v>8</v>
      </c>
      <c r="H115" s="35">
        <v>0.82299999999999995</v>
      </c>
      <c r="I115" s="36">
        <f t="shared" si="36"/>
        <v>1.3136882097975819</v>
      </c>
      <c r="J115" s="36">
        <f t="shared" si="37"/>
        <v>1313.688209797582</v>
      </c>
      <c r="K115" s="42">
        <f t="shared" si="38"/>
        <v>1403.8118411302009</v>
      </c>
      <c r="L115" s="6"/>
    </row>
    <row r="116" spans="6:12" ht="15" x14ac:dyDescent="0.35">
      <c r="F116" s="50"/>
      <c r="G116" s="42"/>
      <c r="H116" s="35">
        <v>0.9</v>
      </c>
      <c r="I116" s="36">
        <f t="shared" si="36"/>
        <v>1.49393547246282</v>
      </c>
      <c r="J116" s="36">
        <f t="shared" si="37"/>
        <v>1493.9354724628199</v>
      </c>
      <c r="K116" s="42"/>
      <c r="L116" s="6"/>
    </row>
    <row r="117" spans="6:12" ht="15" x14ac:dyDescent="0.35">
      <c r="F117" s="50"/>
      <c r="G117" s="42" t="s">
        <v>9</v>
      </c>
      <c r="H117" s="35">
        <v>1.1399999999999999</v>
      </c>
      <c r="I117" s="36">
        <f t="shared" si="36"/>
        <v>2.1519136174709299</v>
      </c>
      <c r="J117" s="36">
        <f t="shared" si="37"/>
        <v>2151.9136174709297</v>
      </c>
      <c r="K117" s="42">
        <f t="shared" si="38"/>
        <v>2170.4765159237054</v>
      </c>
      <c r="L117" s="6"/>
    </row>
    <row r="118" spans="6:12" ht="15" x14ac:dyDescent="0.35">
      <c r="F118" s="50"/>
      <c r="G118" s="42"/>
      <c r="H118" s="35">
        <v>1.1519999999999999</v>
      </c>
      <c r="I118" s="36">
        <f t="shared" si="36"/>
        <v>2.1890394143764813</v>
      </c>
      <c r="J118" s="36">
        <f t="shared" si="37"/>
        <v>2189.0394143764811</v>
      </c>
      <c r="K118" s="42"/>
      <c r="L118" s="6"/>
    </row>
    <row r="119" spans="6:12" ht="15" x14ac:dyDescent="0.35">
      <c r="F119" s="50"/>
      <c r="G119" s="42" t="s">
        <v>10</v>
      </c>
      <c r="H119" s="35">
        <v>1.1379999999999999</v>
      </c>
      <c r="I119" s="36">
        <f t="shared" si="36"/>
        <v>2.1457679504754563</v>
      </c>
      <c r="J119" s="36">
        <f t="shared" si="37"/>
        <v>2145.7679504754565</v>
      </c>
      <c r="K119" s="42">
        <f t="shared" si="38"/>
        <v>2176.766537494359</v>
      </c>
      <c r="L119" s="6"/>
    </row>
    <row r="120" spans="6:12" ht="15" x14ac:dyDescent="0.35">
      <c r="F120" s="50"/>
      <c r="G120" s="42"/>
      <c r="H120" s="35">
        <v>1.1579999999999999</v>
      </c>
      <c r="I120" s="36">
        <f t="shared" si="36"/>
        <v>2.2077651245132612</v>
      </c>
      <c r="J120" s="36">
        <f t="shared" si="37"/>
        <v>2207.7651245132611</v>
      </c>
      <c r="K120" s="42"/>
      <c r="L120" s="6"/>
    </row>
    <row r="121" spans="6:12" ht="15" x14ac:dyDescent="0.35">
      <c r="F121" s="50"/>
      <c r="G121" s="42" t="s">
        <v>11</v>
      </c>
      <c r="H121" s="35">
        <v>0.97199999999999998</v>
      </c>
      <c r="I121" s="36">
        <f t="shared" si="36"/>
        <v>1.6753259611315774</v>
      </c>
      <c r="J121" s="36">
        <f t="shared" si="37"/>
        <v>1675.3259611315773</v>
      </c>
      <c r="K121" s="42">
        <f t="shared" si="38"/>
        <v>1704.345014846002</v>
      </c>
      <c r="L121" s="6"/>
    </row>
    <row r="122" spans="6:12" ht="15" x14ac:dyDescent="0.35">
      <c r="F122" s="50"/>
      <c r="G122" s="42"/>
      <c r="H122" s="35">
        <v>0.99399999999999999</v>
      </c>
      <c r="I122" s="36">
        <f t="shared" si="36"/>
        <v>1.7333640685604268</v>
      </c>
      <c r="J122" s="36">
        <f t="shared" si="37"/>
        <v>1733.3640685604269</v>
      </c>
      <c r="K122" s="42"/>
      <c r="L122" s="6"/>
    </row>
    <row r="123" spans="6:12" ht="15" x14ac:dyDescent="0.35">
      <c r="F123" s="50"/>
      <c r="G123" s="42" t="s">
        <v>12</v>
      </c>
      <c r="H123" s="35">
        <v>0.80700000000000005</v>
      </c>
      <c r="I123" s="36">
        <f t="shared" si="36"/>
        <v>1.2779244456284713</v>
      </c>
      <c r="J123" s="36">
        <f t="shared" si="37"/>
        <v>1277.9244456284714</v>
      </c>
      <c r="K123" s="42">
        <f t="shared" si="38"/>
        <v>1289.0674493370461</v>
      </c>
    </row>
    <row r="124" spans="6:12" ht="15" x14ac:dyDescent="0.35">
      <c r="F124" s="50"/>
      <c r="G124" s="42"/>
      <c r="H124" s="35">
        <v>0.81699999999999995</v>
      </c>
      <c r="I124" s="36">
        <f t="shared" si="36"/>
        <v>1.3002104530456209</v>
      </c>
      <c r="J124" s="36">
        <f t="shared" si="37"/>
        <v>1300.2104530456209</v>
      </c>
      <c r="K124" s="42"/>
    </row>
    <row r="125" spans="6:12" ht="15" x14ac:dyDescent="0.35">
      <c r="F125" s="50"/>
      <c r="G125" s="42" t="s">
        <v>13</v>
      </c>
      <c r="H125" s="35">
        <v>0.66</v>
      </c>
      <c r="I125" s="36">
        <f t="shared" si="36"/>
        <v>0.97453686802945982</v>
      </c>
      <c r="J125" s="36">
        <f t="shared" si="37"/>
        <v>974.53686802945981</v>
      </c>
      <c r="K125" s="42">
        <f t="shared" si="38"/>
        <v>1029.7385668369834</v>
      </c>
    </row>
    <row r="126" spans="6:12" ht="15" x14ac:dyDescent="0.35">
      <c r="F126" s="50"/>
      <c r="G126" s="42"/>
      <c r="H126" s="35">
        <v>0.71599999999999997</v>
      </c>
      <c r="I126" s="36">
        <f t="shared" si="36"/>
        <v>1.0849402656445071</v>
      </c>
      <c r="J126" s="36">
        <f t="shared" si="37"/>
        <v>1084.940265644507</v>
      </c>
      <c r="K126" s="42"/>
    </row>
    <row r="127" spans="6:12" ht="15" x14ac:dyDescent="0.35">
      <c r="F127" s="50"/>
      <c r="G127" s="42" t="s">
        <v>14</v>
      </c>
      <c r="H127" s="35">
        <v>1.0109999999999999</v>
      </c>
      <c r="I127" s="36">
        <f t="shared" si="36"/>
        <v>1.7790788398073614</v>
      </c>
      <c r="J127" s="36">
        <f t="shared" si="37"/>
        <v>1779.0788398073614</v>
      </c>
      <c r="K127" s="42">
        <f t="shared" si="38"/>
        <v>1817.5674736947794</v>
      </c>
    </row>
    <row r="128" spans="6:12" ht="15" x14ac:dyDescent="0.35">
      <c r="F128" s="50"/>
      <c r="G128" s="42"/>
      <c r="H128" s="35">
        <v>1.0389999999999999</v>
      </c>
      <c r="I128" s="36">
        <f t="shared" si="36"/>
        <v>1.8560561075821977</v>
      </c>
      <c r="J128" s="36">
        <f t="shared" si="37"/>
        <v>1856.0561075821977</v>
      </c>
      <c r="K128" s="42"/>
    </row>
    <row r="129" spans="6:12" ht="15" x14ac:dyDescent="0.35">
      <c r="F129" s="50"/>
      <c r="G129" s="42" t="s">
        <v>15</v>
      </c>
      <c r="H129" s="35">
        <v>1.04</v>
      </c>
      <c r="I129" s="36">
        <f t="shared" si="36"/>
        <v>1.858844565275604</v>
      </c>
      <c r="J129" s="36">
        <f t="shared" si="37"/>
        <v>1858.8445652756041</v>
      </c>
      <c r="K129" s="42">
        <f t="shared" si="38"/>
        <v>1887.0177805017665</v>
      </c>
    </row>
    <row r="130" spans="6:12" ht="15" x14ac:dyDescent="0.35">
      <c r="F130" s="50"/>
      <c r="G130" s="42"/>
      <c r="H130" s="35">
        <v>1.06</v>
      </c>
      <c r="I130" s="36">
        <f t="shared" si="36"/>
        <v>1.9151909957279287</v>
      </c>
      <c r="J130" s="36">
        <f t="shared" si="37"/>
        <v>1915.1909957279288</v>
      </c>
      <c r="K130" s="42"/>
    </row>
    <row r="132" spans="6:12" x14ac:dyDescent="0.25">
      <c r="F132" s="50" t="s">
        <v>49</v>
      </c>
      <c r="G132" s="25" t="s">
        <v>63</v>
      </c>
      <c r="H132" s="25" t="s">
        <v>64</v>
      </c>
      <c r="I132" s="32" t="s">
        <v>69</v>
      </c>
      <c r="J132" s="32" t="s">
        <v>70</v>
      </c>
      <c r="K132" s="26" t="s">
        <v>77</v>
      </c>
    </row>
    <row r="133" spans="6:12" ht="15" x14ac:dyDescent="0.35">
      <c r="F133" s="50"/>
      <c r="G133" s="42" t="s">
        <v>1</v>
      </c>
      <c r="H133" s="35">
        <v>0.88600000000000001</v>
      </c>
      <c r="I133" s="36">
        <f t="shared" ref="I133:I162" si="39">($B$29+$B$30*H133)/(1+$B$31*H133+$B$32*H133^2)*$B$34</f>
        <v>1.4601357454318526</v>
      </c>
      <c r="J133" s="36">
        <f t="shared" ref="J133:J162" si="40">I133*1000</f>
        <v>1460.1357454318527</v>
      </c>
      <c r="K133" s="42">
        <f t="shared" ref="K133:K161" si="41">(J133+J134)/2</f>
        <v>1488.0237181432931</v>
      </c>
    </row>
    <row r="134" spans="6:12" ht="15" x14ac:dyDescent="0.35">
      <c r="F134" s="50"/>
      <c r="G134" s="42"/>
      <c r="H134" s="35">
        <v>0.90900000000000003</v>
      </c>
      <c r="I134" s="36">
        <f t="shared" si="39"/>
        <v>1.5159116908547332</v>
      </c>
      <c r="J134" s="36">
        <f t="shared" si="40"/>
        <v>1515.9116908547333</v>
      </c>
      <c r="K134" s="42"/>
      <c r="L134" s="21"/>
    </row>
    <row r="135" spans="6:12" ht="15" x14ac:dyDescent="0.35">
      <c r="F135" s="50"/>
      <c r="G135" s="42" t="s">
        <v>2</v>
      </c>
      <c r="H135" s="35">
        <v>0.83799999999999997</v>
      </c>
      <c r="I135" s="36">
        <f t="shared" si="39"/>
        <v>1.3477344180674238</v>
      </c>
      <c r="J135" s="36">
        <f t="shared" si="40"/>
        <v>1347.7344180674238</v>
      </c>
      <c r="K135" s="42">
        <f t="shared" si="41"/>
        <v>1354.6146377933335</v>
      </c>
      <c r="L135" s="21"/>
    </row>
    <row r="136" spans="6:12" ht="15" x14ac:dyDescent="0.35">
      <c r="F136" s="50"/>
      <c r="G136" s="42"/>
      <c r="H136" s="35">
        <v>0.84399999999999997</v>
      </c>
      <c r="I136" s="36">
        <f t="shared" si="39"/>
        <v>1.3614948575192432</v>
      </c>
      <c r="J136" s="36">
        <f t="shared" si="40"/>
        <v>1361.4948575192432</v>
      </c>
      <c r="K136" s="42"/>
      <c r="L136" s="21"/>
    </row>
    <row r="137" spans="6:12" ht="15" x14ac:dyDescent="0.35">
      <c r="F137" s="50"/>
      <c r="G137" s="42" t="s">
        <v>3</v>
      </c>
      <c r="H137" s="35">
        <v>1.0229999999999999</v>
      </c>
      <c r="I137" s="36">
        <f t="shared" si="39"/>
        <v>1.8118104541989875</v>
      </c>
      <c r="J137" s="36">
        <f t="shared" si="40"/>
        <v>1811.8104541989874</v>
      </c>
      <c r="K137" s="42">
        <f t="shared" si="41"/>
        <v>1817.3086721306049</v>
      </c>
      <c r="L137" s="21"/>
    </row>
    <row r="138" spans="6:12" ht="15" x14ac:dyDescent="0.35">
      <c r="F138" s="50"/>
      <c r="G138" s="42"/>
      <c r="H138" s="35">
        <v>1.0269999999999999</v>
      </c>
      <c r="I138" s="36">
        <f t="shared" si="39"/>
        <v>1.8228068900622225</v>
      </c>
      <c r="J138" s="36">
        <f t="shared" si="40"/>
        <v>1822.8068900622225</v>
      </c>
      <c r="K138" s="42"/>
      <c r="L138" s="9"/>
    </row>
    <row r="139" spans="6:12" ht="15" x14ac:dyDescent="0.35">
      <c r="F139" s="50"/>
      <c r="G139" s="42" t="s">
        <v>4</v>
      </c>
      <c r="H139" s="35">
        <v>1.02</v>
      </c>
      <c r="I139" s="36">
        <f t="shared" si="39"/>
        <v>1.8035913902172633</v>
      </c>
      <c r="J139" s="36">
        <f t="shared" si="40"/>
        <v>1803.5913902172633</v>
      </c>
      <c r="K139" s="42">
        <f t="shared" si="41"/>
        <v>1886.6711976584988</v>
      </c>
      <c r="L139" s="9"/>
    </row>
    <row r="140" spans="6:12" ht="15" x14ac:dyDescent="0.35">
      <c r="F140" s="50"/>
      <c r="G140" s="42"/>
      <c r="H140" s="35">
        <v>1.079</v>
      </c>
      <c r="I140" s="36">
        <f t="shared" si="39"/>
        <v>1.9697510050997344</v>
      </c>
      <c r="J140" s="36">
        <f t="shared" si="40"/>
        <v>1969.7510050997344</v>
      </c>
      <c r="K140" s="42"/>
      <c r="L140" s="9"/>
    </row>
    <row r="141" spans="6:12" ht="15" x14ac:dyDescent="0.35">
      <c r="F141" s="50"/>
      <c r="G141" s="42" t="s">
        <v>5</v>
      </c>
      <c r="H141" s="35">
        <v>0.94799999999999995</v>
      </c>
      <c r="I141" s="36">
        <f t="shared" si="39"/>
        <v>1.6134276503611389</v>
      </c>
      <c r="J141" s="36">
        <f t="shared" si="40"/>
        <v>1613.4276503611388</v>
      </c>
      <c r="K141" s="42">
        <f t="shared" si="41"/>
        <v>1704.4120639341393</v>
      </c>
      <c r="L141" s="9"/>
    </row>
    <row r="142" spans="6:12" ht="15" x14ac:dyDescent="0.35">
      <c r="F142" s="50"/>
      <c r="G142" s="42"/>
      <c r="H142" s="35">
        <v>1.0169999999999999</v>
      </c>
      <c r="I142" s="36">
        <f t="shared" si="39"/>
        <v>1.7953964775071396</v>
      </c>
      <c r="J142" s="36">
        <f t="shared" si="40"/>
        <v>1795.3964775071397</v>
      </c>
      <c r="K142" s="42"/>
      <c r="L142" s="9"/>
    </row>
    <row r="143" spans="6:12" ht="15" x14ac:dyDescent="0.35">
      <c r="F143" s="50"/>
      <c r="G143" s="42" t="s">
        <v>6</v>
      </c>
      <c r="H143" s="35">
        <v>0.78700000000000003</v>
      </c>
      <c r="I143" s="36">
        <f t="shared" si="39"/>
        <v>1.2340082086688531</v>
      </c>
      <c r="J143" s="36">
        <f t="shared" si="40"/>
        <v>1234.0082086688531</v>
      </c>
      <c r="K143" s="42">
        <f t="shared" si="41"/>
        <v>1318.6386167352875</v>
      </c>
      <c r="L143" s="9"/>
    </row>
    <row r="144" spans="6:12" ht="15" x14ac:dyDescent="0.35">
      <c r="F144" s="50"/>
      <c r="G144" s="42"/>
      <c r="H144" s="35">
        <v>0.86199999999999999</v>
      </c>
      <c r="I144" s="36">
        <f t="shared" si="39"/>
        <v>1.4032690248017221</v>
      </c>
      <c r="J144" s="36">
        <f t="shared" si="40"/>
        <v>1403.269024801722</v>
      </c>
      <c r="K144" s="42"/>
      <c r="L144" s="9"/>
    </row>
    <row r="145" spans="6:12" ht="15" x14ac:dyDescent="0.35">
      <c r="F145" s="50"/>
      <c r="G145" s="42" t="s">
        <v>7</v>
      </c>
      <c r="H145" s="35">
        <v>0.82799999999999996</v>
      </c>
      <c r="I145" s="36">
        <f t="shared" si="39"/>
        <v>1.3249809038427711</v>
      </c>
      <c r="J145" s="36">
        <f t="shared" si="40"/>
        <v>1324.9809038427711</v>
      </c>
      <c r="K145" s="42">
        <f t="shared" si="41"/>
        <v>1345.5403672198042</v>
      </c>
      <c r="L145" s="9"/>
    </row>
    <row r="146" spans="6:12" ht="15" x14ac:dyDescent="0.35">
      <c r="F146" s="50"/>
      <c r="G146" s="42"/>
      <c r="H146" s="35">
        <v>0.84599999999999997</v>
      </c>
      <c r="I146" s="36">
        <f t="shared" si="39"/>
        <v>1.3660998305968373</v>
      </c>
      <c r="J146" s="36">
        <f t="shared" si="40"/>
        <v>1366.0998305968374</v>
      </c>
      <c r="K146" s="42"/>
      <c r="L146" s="9"/>
    </row>
    <row r="147" spans="6:12" ht="15" x14ac:dyDescent="0.35">
      <c r="F147" s="50"/>
      <c r="G147" s="42" t="s">
        <v>8</v>
      </c>
      <c r="H147" s="35">
        <v>1.0449999999999999</v>
      </c>
      <c r="I147" s="36">
        <f t="shared" si="39"/>
        <v>1.8728279000709371</v>
      </c>
      <c r="J147" s="36">
        <f t="shared" si="40"/>
        <v>1872.8279000709372</v>
      </c>
      <c r="K147" s="42">
        <f t="shared" si="41"/>
        <v>1899.7105672460377</v>
      </c>
      <c r="L147" s="9"/>
    </row>
    <row r="148" spans="6:12" ht="15" x14ac:dyDescent="0.35">
      <c r="F148" s="50"/>
      <c r="G148" s="42"/>
      <c r="H148" s="35">
        <v>1.0640000000000001</v>
      </c>
      <c r="I148" s="36">
        <f t="shared" si="39"/>
        <v>1.9265932344211383</v>
      </c>
      <c r="J148" s="36">
        <f t="shared" si="40"/>
        <v>1926.5932344211383</v>
      </c>
      <c r="K148" s="42"/>
      <c r="L148" s="9"/>
    </row>
    <row r="149" spans="6:12" ht="15" x14ac:dyDescent="0.35">
      <c r="F149" s="50"/>
      <c r="G149" s="42" t="s">
        <v>9</v>
      </c>
      <c r="H149" s="35">
        <v>1.0089999999999999</v>
      </c>
      <c r="I149" s="36">
        <f t="shared" si="39"/>
        <v>1.7736609440684807</v>
      </c>
      <c r="J149" s="36">
        <f t="shared" si="40"/>
        <v>1773.6609440684808</v>
      </c>
      <c r="K149" s="42">
        <f t="shared" si="41"/>
        <v>1788.626167142872</v>
      </c>
      <c r="L149" s="9"/>
    </row>
    <row r="150" spans="6:12" ht="15" x14ac:dyDescent="0.35">
      <c r="F150" s="50"/>
      <c r="G150" s="42"/>
      <c r="H150" s="35">
        <v>1.02</v>
      </c>
      <c r="I150" s="36">
        <f t="shared" si="39"/>
        <v>1.8035913902172633</v>
      </c>
      <c r="J150" s="36">
        <f t="shared" si="40"/>
        <v>1803.5913902172633</v>
      </c>
      <c r="K150" s="42"/>
      <c r="L150" s="9"/>
    </row>
    <row r="151" spans="6:12" ht="15" x14ac:dyDescent="0.35">
      <c r="F151" s="50"/>
      <c r="G151" s="42" t="s">
        <v>10</v>
      </c>
      <c r="H151" s="35">
        <v>0.69199999999999995</v>
      </c>
      <c r="I151" s="36">
        <f t="shared" si="39"/>
        <v>1.0368740964107996</v>
      </c>
      <c r="J151" s="36">
        <f t="shared" si="40"/>
        <v>1036.8740964107997</v>
      </c>
      <c r="K151" s="42">
        <f t="shared" si="41"/>
        <v>1117.115292155569</v>
      </c>
      <c r="L151" s="9"/>
    </row>
    <row r="152" spans="6:12" ht="15" x14ac:dyDescent="0.35">
      <c r="F152" s="50"/>
      <c r="G152" s="42"/>
      <c r="H152" s="35">
        <v>0.77</v>
      </c>
      <c r="I152" s="36">
        <f t="shared" si="39"/>
        <v>1.1973564879003382</v>
      </c>
      <c r="J152" s="36">
        <f t="shared" si="40"/>
        <v>1197.3564879003382</v>
      </c>
      <c r="K152" s="42"/>
      <c r="L152" s="9"/>
    </row>
    <row r="153" spans="6:12" ht="15" x14ac:dyDescent="0.35">
      <c r="F153" s="50"/>
      <c r="G153" s="42" t="s">
        <v>11</v>
      </c>
      <c r="H153" s="35">
        <v>0.71599999999999997</v>
      </c>
      <c r="I153" s="36">
        <f t="shared" si="39"/>
        <v>1.0849402656445071</v>
      </c>
      <c r="J153" s="36">
        <f t="shared" si="40"/>
        <v>1084.940265644507</v>
      </c>
      <c r="K153" s="42">
        <f t="shared" si="41"/>
        <v>1157.302222257726</v>
      </c>
      <c r="L153" s="21"/>
    </row>
    <row r="154" spans="6:12" ht="15" x14ac:dyDescent="0.35">
      <c r="F154" s="50"/>
      <c r="G154" s="42"/>
      <c r="H154" s="35">
        <v>0.78500000000000003</v>
      </c>
      <c r="I154" s="36">
        <f t="shared" si="39"/>
        <v>1.229664178870945</v>
      </c>
      <c r="J154" s="36">
        <f t="shared" si="40"/>
        <v>1229.6641788709451</v>
      </c>
      <c r="K154" s="42"/>
      <c r="L154" s="21"/>
    </row>
    <row r="155" spans="6:12" ht="15" x14ac:dyDescent="0.35">
      <c r="F155" s="50"/>
      <c r="G155" s="42" t="s">
        <v>12</v>
      </c>
      <c r="H155" s="35">
        <v>0.95699999999999996</v>
      </c>
      <c r="I155" s="36">
        <f t="shared" si="39"/>
        <v>1.6364683559087767</v>
      </c>
      <c r="J155" s="36">
        <f t="shared" si="40"/>
        <v>1636.4683559087766</v>
      </c>
      <c r="K155" s="42">
        <f t="shared" si="41"/>
        <v>1649.3890061028389</v>
      </c>
    </row>
    <row r="156" spans="6:12" ht="15" x14ac:dyDescent="0.35">
      <c r="F156" s="50"/>
      <c r="G156" s="42"/>
      <c r="H156" s="35">
        <v>0.96699999999999997</v>
      </c>
      <c r="I156" s="36">
        <f t="shared" si="39"/>
        <v>1.6623096562969013</v>
      </c>
      <c r="J156" s="36">
        <f t="shared" si="40"/>
        <v>1662.3096562969013</v>
      </c>
      <c r="K156" s="42"/>
    </row>
    <row r="157" spans="6:12" ht="15" x14ac:dyDescent="0.35">
      <c r="F157" s="50"/>
      <c r="G157" s="42" t="s">
        <v>13</v>
      </c>
      <c r="H157" s="35">
        <v>1.04</v>
      </c>
      <c r="I157" s="36">
        <f t="shared" si="39"/>
        <v>1.858844565275604</v>
      </c>
      <c r="J157" s="36">
        <f t="shared" si="40"/>
        <v>1858.8445652756041</v>
      </c>
      <c r="K157" s="42">
        <f t="shared" si="41"/>
        <v>1891.2915281539697</v>
      </c>
    </row>
    <row r="158" spans="6:12" ht="15" x14ac:dyDescent="0.35">
      <c r="F158" s="50"/>
      <c r="G158" s="42"/>
      <c r="H158" s="35">
        <v>1.0629999999999999</v>
      </c>
      <c r="I158" s="36">
        <f t="shared" si="39"/>
        <v>1.9237384910323354</v>
      </c>
      <c r="J158" s="36">
        <f t="shared" si="40"/>
        <v>1923.7384910323353</v>
      </c>
      <c r="K158" s="42"/>
    </row>
    <row r="159" spans="6:12" ht="15" x14ac:dyDescent="0.35">
      <c r="F159" s="50"/>
      <c r="G159" s="42" t="s">
        <v>14</v>
      </c>
      <c r="H159" s="35">
        <v>1.1000000000000001</v>
      </c>
      <c r="I159" s="36">
        <f t="shared" si="39"/>
        <v>2.0312440888911212</v>
      </c>
      <c r="J159" s="36">
        <f t="shared" si="40"/>
        <v>2031.2440888911212</v>
      </c>
      <c r="K159" s="42">
        <f t="shared" si="41"/>
        <v>2058.1041611651353</v>
      </c>
    </row>
    <row r="160" spans="6:12" ht="15" x14ac:dyDescent="0.35">
      <c r="F160" s="50"/>
      <c r="G160" s="42"/>
      <c r="H160" s="35">
        <v>1.1180000000000001</v>
      </c>
      <c r="I160" s="36">
        <f t="shared" si="39"/>
        <v>2.0849642334391492</v>
      </c>
      <c r="J160" s="36">
        <f t="shared" si="40"/>
        <v>2084.9642334391492</v>
      </c>
      <c r="K160" s="42"/>
    </row>
    <row r="161" spans="6:11" ht="15" x14ac:dyDescent="0.35">
      <c r="F161" s="50"/>
      <c r="G161" s="42" t="s">
        <v>15</v>
      </c>
      <c r="H161" s="35">
        <v>1.054</v>
      </c>
      <c r="I161" s="36">
        <f t="shared" si="39"/>
        <v>1.8981710850456048</v>
      </c>
      <c r="J161" s="36">
        <f t="shared" si="40"/>
        <v>1898.1710850456047</v>
      </c>
      <c r="K161" s="42">
        <f t="shared" si="41"/>
        <v>1912.3821597333715</v>
      </c>
    </row>
    <row r="162" spans="6:11" ht="15" x14ac:dyDescent="0.35">
      <c r="F162" s="50"/>
      <c r="G162" s="42"/>
      <c r="H162" s="35">
        <v>1.0640000000000001</v>
      </c>
      <c r="I162" s="36">
        <f t="shared" si="39"/>
        <v>1.9265932344211383</v>
      </c>
      <c r="J162" s="36">
        <f t="shared" si="40"/>
        <v>1926.5932344211383</v>
      </c>
      <c r="K162" s="42"/>
    </row>
  </sheetData>
  <mergeCells count="155">
    <mergeCell ref="G76:G77"/>
    <mergeCell ref="K76:K77"/>
    <mergeCell ref="G78:G79"/>
    <mergeCell ref="K6:K7"/>
    <mergeCell ref="G8:G9"/>
    <mergeCell ref="K8:K9"/>
    <mergeCell ref="K59:K60"/>
    <mergeCell ref="G61:G62"/>
    <mergeCell ref="K61:K62"/>
    <mergeCell ref="G63:G64"/>
    <mergeCell ref="K63:K64"/>
    <mergeCell ref="G53:G54"/>
    <mergeCell ref="K53:K54"/>
    <mergeCell ref="G55:G56"/>
    <mergeCell ref="K55:K56"/>
    <mergeCell ref="G57:G58"/>
    <mergeCell ref="K57:K58"/>
    <mergeCell ref="K78:K79"/>
    <mergeCell ref="F1:F31"/>
    <mergeCell ref="G2:G3"/>
    <mergeCell ref="K2:K3"/>
    <mergeCell ref="G4:G5"/>
    <mergeCell ref="K4:K5"/>
    <mergeCell ref="G22:G23"/>
    <mergeCell ref="K22:K23"/>
    <mergeCell ref="G24:G25"/>
    <mergeCell ref="K24:K25"/>
    <mergeCell ref="G18:G19"/>
    <mergeCell ref="K18:K19"/>
    <mergeCell ref="G20:G21"/>
    <mergeCell ref="K20:K21"/>
    <mergeCell ref="G14:G15"/>
    <mergeCell ref="K14:K15"/>
    <mergeCell ref="G16:G17"/>
    <mergeCell ref="K16:K17"/>
    <mergeCell ref="G30:G31"/>
    <mergeCell ref="K30:K31"/>
    <mergeCell ref="G10:G11"/>
    <mergeCell ref="K10:K11"/>
    <mergeCell ref="G12:G13"/>
    <mergeCell ref="K12:K13"/>
    <mergeCell ref="G6:G7"/>
    <mergeCell ref="F34:F64"/>
    <mergeCell ref="G35:G36"/>
    <mergeCell ref="K35:K36"/>
    <mergeCell ref="G37:G38"/>
    <mergeCell ref="K37:K38"/>
    <mergeCell ref="G39:G40"/>
    <mergeCell ref="G26:G27"/>
    <mergeCell ref="K26:K27"/>
    <mergeCell ref="G28:G29"/>
    <mergeCell ref="K28:K29"/>
    <mergeCell ref="G47:G48"/>
    <mergeCell ref="K47:K48"/>
    <mergeCell ref="G49:G50"/>
    <mergeCell ref="K49:K50"/>
    <mergeCell ref="G51:G52"/>
    <mergeCell ref="K51:K52"/>
    <mergeCell ref="K39:K40"/>
    <mergeCell ref="G41:G42"/>
    <mergeCell ref="K41:K42"/>
    <mergeCell ref="G43:G44"/>
    <mergeCell ref="K43:K44"/>
    <mergeCell ref="G45:G46"/>
    <mergeCell ref="K45:K46"/>
    <mergeCell ref="G59:G60"/>
    <mergeCell ref="G80:G81"/>
    <mergeCell ref="K80:K81"/>
    <mergeCell ref="F67:F97"/>
    <mergeCell ref="G68:G69"/>
    <mergeCell ref="K68:K69"/>
    <mergeCell ref="G70:G71"/>
    <mergeCell ref="K70:K71"/>
    <mergeCell ref="G72:G73"/>
    <mergeCell ref="K72:K73"/>
    <mergeCell ref="G74:G75"/>
    <mergeCell ref="K74:K75"/>
    <mergeCell ref="G88:G89"/>
    <mergeCell ref="K88:K89"/>
    <mergeCell ref="G90:G91"/>
    <mergeCell ref="K90:K91"/>
    <mergeCell ref="G92:G93"/>
    <mergeCell ref="K92:K93"/>
    <mergeCell ref="G82:G83"/>
    <mergeCell ref="K82:K83"/>
    <mergeCell ref="G84:G85"/>
    <mergeCell ref="K84:K85"/>
    <mergeCell ref="G86:G87"/>
    <mergeCell ref="K86:K87"/>
    <mergeCell ref="G94:G95"/>
    <mergeCell ref="F100:F130"/>
    <mergeCell ref="G101:G102"/>
    <mergeCell ref="K101:K102"/>
    <mergeCell ref="G103:G104"/>
    <mergeCell ref="K103:K104"/>
    <mergeCell ref="G105:G106"/>
    <mergeCell ref="G111:G112"/>
    <mergeCell ref="K111:K112"/>
    <mergeCell ref="G113:G114"/>
    <mergeCell ref="K113:K114"/>
    <mergeCell ref="G115:G116"/>
    <mergeCell ref="K115:K116"/>
    <mergeCell ref="K105:K106"/>
    <mergeCell ref="G127:G128"/>
    <mergeCell ref="K127:K128"/>
    <mergeCell ref="G107:G108"/>
    <mergeCell ref="K107:K108"/>
    <mergeCell ref="G109:G110"/>
    <mergeCell ref="K109:K110"/>
    <mergeCell ref="G123:G124"/>
    <mergeCell ref="K123:K124"/>
    <mergeCell ref="G117:G118"/>
    <mergeCell ref="K117:K118"/>
    <mergeCell ref="G119:G120"/>
    <mergeCell ref="K119:K120"/>
    <mergeCell ref="G121:G122"/>
    <mergeCell ref="K121:K122"/>
    <mergeCell ref="G129:G130"/>
    <mergeCell ref="K129:K130"/>
    <mergeCell ref="K94:K95"/>
    <mergeCell ref="G96:G97"/>
    <mergeCell ref="K96:K97"/>
    <mergeCell ref="G143:G144"/>
    <mergeCell ref="K143:K144"/>
    <mergeCell ref="G157:G158"/>
    <mergeCell ref="K157:K158"/>
    <mergeCell ref="G159:G160"/>
    <mergeCell ref="K159:K160"/>
    <mergeCell ref="G161:G162"/>
    <mergeCell ref="G125:G126"/>
    <mergeCell ref="K125:K126"/>
    <mergeCell ref="K161:K162"/>
    <mergeCell ref="G151:G152"/>
    <mergeCell ref="K151:K152"/>
    <mergeCell ref="G153:G154"/>
    <mergeCell ref="K153:K154"/>
    <mergeCell ref="G155:G156"/>
    <mergeCell ref="K155:K156"/>
    <mergeCell ref="F132:F162"/>
    <mergeCell ref="G133:G134"/>
    <mergeCell ref="K133:K134"/>
    <mergeCell ref="G135:G136"/>
    <mergeCell ref="K135:K136"/>
    <mergeCell ref="G137:G138"/>
    <mergeCell ref="K137:K138"/>
    <mergeCell ref="G139:G140"/>
    <mergeCell ref="G145:G146"/>
    <mergeCell ref="K145:K146"/>
    <mergeCell ref="G147:G148"/>
    <mergeCell ref="K147:K148"/>
    <mergeCell ref="G149:G150"/>
    <mergeCell ref="K149:K150"/>
    <mergeCell ref="K139:K140"/>
    <mergeCell ref="G141:G142"/>
    <mergeCell ref="K141:K142"/>
  </mergeCells>
  <phoneticPr fontId="1" type="noConversion"/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tPA</vt:lpstr>
      <vt:lpstr>PAI-1</vt:lpstr>
      <vt:lpstr>mBDNF</vt:lpstr>
      <vt:lpstr>ProBDNF</vt:lpstr>
      <vt:lpstr>TrKB</vt:lpstr>
      <vt:lpstr>P75NTR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2024-04-29T15:56:30Z</dcterms:modified>
</cp:coreProperties>
</file>