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Computer\Documents\KULIAH\LP\PAPER\EER\"/>
    </mc:Choice>
  </mc:AlternateContent>
  <bookViews>
    <workbookView xWindow="0" yWindow="0" windowWidth="23040" windowHeight="9192" tabRatio="698" firstSheet="1" activeTab="6"/>
  </bookViews>
  <sheets>
    <sheet name="2 hours Water" sheetId="4" r:id="rId1"/>
    <sheet name="4 hours Water" sheetId="1" r:id="rId2"/>
    <sheet name="6 hours Water" sheetId="6" r:id="rId3"/>
    <sheet name="2 hours Methanol" sheetId="2" r:id="rId4"/>
    <sheet name="4 hours Methanol" sheetId="7" r:id="rId5"/>
    <sheet name="6 hours Methanol" sheetId="10" r:id="rId6"/>
    <sheet name="Sheet1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" i="11" l="1"/>
  <c r="S2" i="11"/>
  <c r="R3" i="11"/>
  <c r="S3" i="11"/>
  <c r="R4" i="11"/>
  <c r="S4" i="11"/>
  <c r="R5" i="11"/>
  <c r="S5" i="11"/>
  <c r="R6" i="11"/>
  <c r="S6" i="11"/>
  <c r="R7" i="11"/>
  <c r="S7" i="11"/>
  <c r="R8" i="11"/>
  <c r="S8" i="11"/>
  <c r="Q8" i="11"/>
  <c r="Q3" i="11"/>
  <c r="Q4" i="11"/>
  <c r="Q5" i="11"/>
  <c r="Q6" i="11"/>
  <c r="Q7" i="11"/>
  <c r="Q2" i="11"/>
  <c r="O2" i="11"/>
  <c r="P2" i="11"/>
  <c r="O3" i="11"/>
  <c r="P3" i="11"/>
  <c r="O4" i="11"/>
  <c r="P4" i="11"/>
  <c r="O5" i="11"/>
  <c r="P5" i="11"/>
  <c r="O6" i="11"/>
  <c r="P6" i="11"/>
  <c r="O7" i="11"/>
  <c r="P7" i="11"/>
  <c r="O8" i="11"/>
  <c r="P8" i="11"/>
  <c r="O9" i="11"/>
  <c r="P9" i="11"/>
  <c r="O10" i="11"/>
  <c r="P10" i="11"/>
  <c r="N3" i="11"/>
  <c r="N4" i="11"/>
  <c r="N5" i="11"/>
  <c r="N6" i="11"/>
  <c r="N7" i="11"/>
  <c r="N8" i="11"/>
  <c r="N9" i="11"/>
  <c r="N10" i="11"/>
  <c r="N2" i="11"/>
  <c r="L2" i="11"/>
  <c r="M2" i="11"/>
  <c r="L3" i="11"/>
  <c r="M3" i="11"/>
  <c r="L4" i="11"/>
  <c r="M4" i="11"/>
  <c r="L5" i="11"/>
  <c r="M5" i="11"/>
  <c r="L6" i="11"/>
  <c r="M6" i="11"/>
  <c r="K3" i="11"/>
  <c r="K4" i="11"/>
  <c r="K5" i="11"/>
  <c r="K6" i="11"/>
  <c r="K2" i="11"/>
  <c r="H2" i="11"/>
  <c r="I2" i="11"/>
  <c r="H3" i="11"/>
  <c r="I3" i="11"/>
  <c r="H4" i="11"/>
  <c r="I4" i="11"/>
  <c r="H5" i="11"/>
  <c r="I5" i="11"/>
  <c r="H6" i="11"/>
  <c r="I6" i="11"/>
  <c r="H7" i="11"/>
  <c r="I7" i="11"/>
  <c r="H8" i="11"/>
  <c r="I8" i="11"/>
  <c r="G3" i="11"/>
  <c r="G4" i="11"/>
  <c r="G5" i="11"/>
  <c r="G6" i="11"/>
  <c r="G7" i="11"/>
  <c r="G8" i="11"/>
  <c r="G2" i="11"/>
  <c r="E2" i="11"/>
  <c r="F2" i="11"/>
  <c r="E3" i="11"/>
  <c r="F3" i="11"/>
  <c r="E4" i="11"/>
  <c r="F4" i="11"/>
  <c r="E5" i="11"/>
  <c r="F5" i="11"/>
  <c r="E6" i="11"/>
  <c r="F6" i="11"/>
  <c r="E7" i="11"/>
  <c r="F7" i="11"/>
  <c r="E8" i="11"/>
  <c r="F8" i="11"/>
  <c r="E9" i="11"/>
  <c r="F9" i="11"/>
  <c r="E10" i="11"/>
  <c r="F10" i="11"/>
  <c r="D10" i="11"/>
  <c r="D3" i="11"/>
  <c r="D4" i="11"/>
  <c r="D5" i="11"/>
  <c r="D6" i="11"/>
  <c r="D7" i="11"/>
  <c r="D8" i="11"/>
  <c r="D9" i="11"/>
  <c r="D2" i="11"/>
  <c r="B2" i="11"/>
  <c r="C2" i="11"/>
  <c r="B3" i="11"/>
  <c r="C3" i="11"/>
  <c r="B4" i="11"/>
  <c r="C4" i="11"/>
  <c r="B5" i="11"/>
  <c r="C5" i="11"/>
  <c r="B6" i="11"/>
  <c r="C6" i="11"/>
  <c r="A3" i="11"/>
  <c r="A4" i="11"/>
  <c r="A5" i="11"/>
  <c r="A6" i="11"/>
  <c r="A2" i="11"/>
  <c r="A40" i="10" l="1"/>
  <c r="A37" i="10"/>
  <c r="A38" i="10" s="1"/>
  <c r="A39" i="10" s="1"/>
  <c r="A36" i="10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J26" i="10" l="1"/>
  <c r="C39" i="10" s="1"/>
  <c r="J23" i="10"/>
  <c r="C38" i="10" s="1"/>
  <c r="J17" i="10"/>
  <c r="C36" i="10" s="1"/>
  <c r="I17" i="10"/>
  <c r="B36" i="10" s="1"/>
  <c r="I14" i="10"/>
  <c r="B35" i="10" s="1"/>
  <c r="I20" i="10"/>
  <c r="B37" i="10" s="1"/>
  <c r="J20" i="10"/>
  <c r="C37" i="10" s="1"/>
  <c r="J29" i="10"/>
  <c r="C40" i="10" s="1"/>
  <c r="I29" i="10"/>
  <c r="B40" i="10" s="1"/>
  <c r="J14" i="10"/>
  <c r="C35" i="10" s="1"/>
  <c r="I23" i="10"/>
  <c r="B38" i="10" s="1"/>
  <c r="I26" i="10"/>
  <c r="B39" i="10" s="1"/>
  <c r="A44" i="7" l="1"/>
  <c r="A45" i="7" s="1"/>
  <c r="A46" i="7" s="1"/>
  <c r="A47" i="7" s="1"/>
  <c r="A48" i="7" s="1"/>
  <c r="A49" i="7" s="1"/>
  <c r="A43" i="7"/>
  <c r="A39" i="6" l="1"/>
  <c r="A40" i="6" s="1"/>
  <c r="A37" i="6"/>
  <c r="A38" i="6" s="1"/>
  <c r="A36" i="6"/>
  <c r="A48" i="1"/>
  <c r="A43" i="1"/>
  <c r="A44" i="1" s="1"/>
  <c r="A45" i="1" s="1"/>
  <c r="A46" i="1" s="1"/>
  <c r="A47" i="1" s="1"/>
  <c r="A42" i="1"/>
  <c r="G15" i="7" l="1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G37" i="7"/>
  <c r="H37" i="7" s="1"/>
  <c r="G14" i="7"/>
  <c r="H14" i="7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14" i="2"/>
  <c r="H14" i="2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26" i="6"/>
  <c r="H26" i="6" s="1"/>
  <c r="G27" i="6"/>
  <c r="H27" i="6" s="1"/>
  <c r="G28" i="6"/>
  <c r="H28" i="6" s="1"/>
  <c r="G29" i="6"/>
  <c r="H29" i="6" s="1"/>
  <c r="G30" i="6"/>
  <c r="H30" i="6" s="1"/>
  <c r="G31" i="6"/>
  <c r="H31" i="6" s="1"/>
  <c r="G14" i="6"/>
  <c r="H14" i="6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14" i="1"/>
  <c r="H14" i="1" s="1"/>
  <c r="G15" i="4"/>
  <c r="H15" i="4" s="1"/>
  <c r="G16" i="4"/>
  <c r="H16" i="4" s="1"/>
  <c r="G17" i="4"/>
  <c r="H17" i="4" s="1"/>
  <c r="G18" i="4"/>
  <c r="H18" i="4" s="1"/>
  <c r="G19" i="4"/>
  <c r="H19" i="4" s="1"/>
  <c r="G20" i="4"/>
  <c r="G21" i="4"/>
  <c r="H21" i="4" s="1"/>
  <c r="G22" i="4"/>
  <c r="H22" i="4" s="1"/>
  <c r="G23" i="4"/>
  <c r="H23" i="4" s="1"/>
  <c r="G24" i="4"/>
  <c r="H24" i="4" s="1"/>
  <c r="G25" i="4"/>
  <c r="H25" i="4" s="1"/>
  <c r="G14" i="4"/>
  <c r="H14" i="4" s="1"/>
  <c r="I23" i="7" l="1"/>
  <c r="B45" i="7" s="1"/>
  <c r="J23" i="7"/>
  <c r="C45" i="7" s="1"/>
  <c r="I14" i="7"/>
  <c r="B42" i="7" s="1"/>
  <c r="J14" i="7"/>
  <c r="C42" i="7" s="1"/>
  <c r="I35" i="7"/>
  <c r="B49" i="7" s="1"/>
  <c r="J35" i="7"/>
  <c r="C49" i="7" s="1"/>
  <c r="J26" i="7"/>
  <c r="C46" i="7" s="1"/>
  <c r="I26" i="7"/>
  <c r="B46" i="7" s="1"/>
  <c r="I32" i="7"/>
  <c r="B48" i="7" s="1"/>
  <c r="J32" i="7"/>
  <c r="C48" i="7" s="1"/>
  <c r="I29" i="7"/>
  <c r="B47" i="7" s="1"/>
  <c r="J29" i="7"/>
  <c r="C47" i="7" s="1"/>
  <c r="J17" i="7"/>
  <c r="C43" i="7" s="1"/>
  <c r="I17" i="7"/>
  <c r="B43" i="7" s="1"/>
  <c r="I20" i="7"/>
  <c r="B44" i="7" s="1"/>
  <c r="J20" i="7"/>
  <c r="C44" i="7" s="1"/>
  <c r="J26" i="6"/>
  <c r="C39" i="6" s="1"/>
  <c r="I26" i="6"/>
  <c r="B39" i="6" s="1"/>
  <c r="I17" i="6"/>
  <c r="B36" i="6" s="1"/>
  <c r="J17" i="6"/>
  <c r="C36" i="6" s="1"/>
  <c r="I23" i="6"/>
  <c r="B38" i="6" s="1"/>
  <c r="J23" i="6"/>
  <c r="C38" i="6" s="1"/>
  <c r="J29" i="6"/>
  <c r="C40" i="6" s="1"/>
  <c r="I29" i="6"/>
  <c r="B40" i="6" s="1"/>
  <c r="J14" i="6"/>
  <c r="C35" i="6" s="1"/>
  <c r="I14" i="6"/>
  <c r="B35" i="6" s="1"/>
  <c r="I20" i="6"/>
  <c r="B37" i="6" s="1"/>
  <c r="J20" i="6"/>
  <c r="C37" i="6" s="1"/>
  <c r="H20" i="4"/>
  <c r="J20" i="4" s="1"/>
  <c r="C31" i="4" s="1"/>
  <c r="J14" i="4"/>
  <c r="C29" i="4" s="1"/>
  <c r="I14" i="4"/>
  <c r="B29" i="4" s="1"/>
  <c r="I23" i="1"/>
  <c r="B44" i="1" s="1"/>
  <c r="J23" i="1"/>
  <c r="C44" i="1" s="1"/>
  <c r="J32" i="1"/>
  <c r="C47" i="1" s="1"/>
  <c r="I32" i="1"/>
  <c r="B47" i="1" s="1"/>
  <c r="I20" i="1"/>
  <c r="B43" i="1" s="1"/>
  <c r="J20" i="1"/>
  <c r="C43" i="1" s="1"/>
  <c r="J29" i="1"/>
  <c r="C46" i="1" s="1"/>
  <c r="I29" i="1"/>
  <c r="B46" i="1" s="1"/>
  <c r="I17" i="1"/>
  <c r="B42" i="1" s="1"/>
  <c r="J17" i="1"/>
  <c r="C42" i="1" s="1"/>
  <c r="J35" i="1"/>
  <c r="C48" i="1" s="1"/>
  <c r="I35" i="1"/>
  <c r="B48" i="1" s="1"/>
  <c r="I14" i="1"/>
  <c r="B41" i="1" s="1"/>
  <c r="J14" i="1"/>
  <c r="C41" i="1" s="1"/>
  <c r="I26" i="1"/>
  <c r="B45" i="1" s="1"/>
  <c r="J26" i="1"/>
  <c r="C45" i="1" s="1"/>
  <c r="J17" i="4"/>
  <c r="C30" i="4" s="1"/>
  <c r="J23" i="4"/>
  <c r="C32" i="4" s="1"/>
  <c r="I20" i="2"/>
  <c r="B32" i="2" s="1"/>
  <c r="J20" i="2"/>
  <c r="C32" i="2" s="1"/>
  <c r="J23" i="2"/>
  <c r="C33" i="2" s="1"/>
  <c r="I23" i="2"/>
  <c r="B33" i="2" s="1"/>
  <c r="I17" i="2"/>
  <c r="B31" i="2" s="1"/>
  <c r="J17" i="2"/>
  <c r="C31" i="2" s="1"/>
  <c r="I14" i="2"/>
  <c r="B30" i="2" s="1"/>
  <c r="J14" i="2"/>
  <c r="C30" i="2" s="1"/>
  <c r="I23" i="4"/>
  <c r="B32" i="4" s="1"/>
  <c r="I17" i="4"/>
  <c r="B30" i="4" s="1"/>
  <c r="I20" i="4" l="1"/>
  <c r="B31" i="4" s="1"/>
</calcChain>
</file>

<file path=xl/sharedStrings.xml><?xml version="1.0" encoding="utf-8"?>
<sst xmlns="http://schemas.openxmlformats.org/spreadsheetml/2006/main" count="172" uniqueCount="64">
  <si>
    <t>50 gr</t>
  </si>
  <si>
    <t>500 ml</t>
  </si>
  <si>
    <t>5 ml</t>
  </si>
  <si>
    <t>361 nm</t>
  </si>
  <si>
    <t>09.36</t>
  </si>
  <si>
    <t>10.06</t>
  </si>
  <si>
    <t>10.36</t>
  </si>
  <si>
    <t>11.06</t>
  </si>
  <si>
    <t>11.36</t>
  </si>
  <si>
    <t>12.06</t>
  </si>
  <si>
    <t>12.36</t>
  </si>
  <si>
    <t>13.06</t>
  </si>
  <si>
    <t xml:space="preserve"> </t>
  </si>
  <si>
    <t>09.38</t>
  </si>
  <si>
    <t>10.38</t>
  </si>
  <si>
    <t>11.38</t>
  </si>
  <si>
    <t>12.38</t>
  </si>
  <si>
    <t>14.15</t>
  </si>
  <si>
    <t>12.45</t>
  </si>
  <si>
    <t>13.45</t>
  </si>
  <si>
    <t>13.15</t>
  </si>
  <si>
    <t>15.27</t>
  </si>
  <si>
    <t>10.27</t>
  </si>
  <si>
    <t>11.27</t>
  </si>
  <si>
    <t>12.27</t>
  </si>
  <si>
    <t>13.27</t>
  </si>
  <si>
    <t>14.27</t>
  </si>
  <si>
    <t>13.08</t>
  </si>
  <si>
    <t>10.08</t>
  </si>
  <si>
    <t>11.08</t>
  </si>
  <si>
    <t>12.08</t>
  </si>
  <si>
    <t>Abs</t>
  </si>
  <si>
    <t>Std</t>
  </si>
  <si>
    <t>14.51</t>
  </si>
  <si>
    <t>09.51</t>
  </si>
  <si>
    <t>10.51</t>
  </si>
  <si>
    <t>11.51</t>
  </si>
  <si>
    <t>12.51</t>
  </si>
  <si>
    <t>13.51</t>
  </si>
  <si>
    <t>S</t>
  </si>
  <si>
    <t>12.12</t>
  </si>
  <si>
    <t>12.42</t>
  </si>
  <si>
    <t>13.12</t>
  </si>
  <si>
    <t>13.42</t>
  </si>
  <si>
    <t>Reflux Aquadest 4 hour</t>
  </si>
  <si>
    <t>Material Mass</t>
  </si>
  <si>
    <t>Solvent Volume</t>
  </si>
  <si>
    <t>=</t>
  </si>
  <si>
    <t>Sampling Volume</t>
  </si>
  <si>
    <t>Time</t>
  </si>
  <si>
    <t>Dilution Factor</t>
  </si>
  <si>
    <t>Absorbance</t>
  </si>
  <si>
    <t>Minute</t>
  </si>
  <si>
    <t>Average</t>
  </si>
  <si>
    <t>Real Absorbance</t>
  </si>
  <si>
    <t>Average Absorbance</t>
  </si>
  <si>
    <t>Deviation Standard</t>
  </si>
  <si>
    <t>Reflux Aquadest 2 hour</t>
  </si>
  <si>
    <t>Reflux Aquadest 6 hour</t>
  </si>
  <si>
    <t>Reflux Methanol 2 hours</t>
  </si>
  <si>
    <t>Reflux Methanol 4 hours</t>
  </si>
  <si>
    <t>Reflux Methanol 6 hours</t>
  </si>
  <si>
    <t>Water</t>
  </si>
  <si>
    <t>Methanol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</si>
</sst>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[$-F400]h:mm:ss\ AM/PM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5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/>
    <xf numFmtId="164" fontId="0" fillId="0" borderId="0" xfId="0" applyNumberFormat="1"/>
    <xf numFmtId="164" fontId="1" fillId="0" borderId="0" xfId="0" applyNumberFormat="1" applyFont="1" applyBorder="1"/>
    <xf numFmtId="164" fontId="1" fillId="0" borderId="3" xfId="0" applyNumberFormat="1" applyFont="1" applyBorder="1"/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quotePrefix="1" applyFont="1"/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Aquades 2 Jam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170234991529069E-3"/>
                  <c:y val="-0.12538046312003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3-4572-B4E2-9D627C4F20F9}"/>
                </c:ext>
              </c:extLst>
            </c:dLbl>
            <c:dLbl>
              <c:idx val="1"/>
              <c:layout>
                <c:manualLayout>
                  <c:x val="-7.978037026308166E-3"/>
                  <c:y val="-7.521463219145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3-4572-B4E2-9D627C4F20F9}"/>
                </c:ext>
              </c:extLst>
            </c:dLbl>
            <c:dLbl>
              <c:idx val="2"/>
              <c:layout>
                <c:manualLayout>
                  <c:x val="-2.4039010173895485E-3"/>
                  <c:y val="-7.065410210703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3-4572-B4E2-9D627C4F20F9}"/>
                </c:ext>
              </c:extLst>
            </c:dLbl>
            <c:dLbl>
              <c:idx val="3"/>
              <c:layout>
                <c:manualLayout>
                  <c:x val="-2.4039010173895485E-3"/>
                  <c:y val="-8.4335692360286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3-4572-B4E2-9D627C4F20F9}"/>
                </c:ext>
              </c:extLst>
            </c:dLbl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'2 hours Water'!$C$29:$C$32</c:f>
                <c:numCache>
                  <c:formatCode>General</c:formatCode>
                  <c:ptCount val="4"/>
                  <c:pt idx="0">
                    <c:v>4.7016368465713186E-3</c:v>
                  </c:pt>
                  <c:pt idx="1">
                    <c:v>1.6752889081964123E-2</c:v>
                  </c:pt>
                  <c:pt idx="2">
                    <c:v>9.4364319606590787E-3</c:v>
                  </c:pt>
                  <c:pt idx="3">
                    <c:v>1.2611246744253502E-2</c:v>
                  </c:pt>
                </c:numCache>
              </c:numRef>
            </c:plus>
            <c:minus>
              <c:numRef>
                <c:f>'2 hours Water'!$C$29:$C$32</c:f>
                <c:numCache>
                  <c:formatCode>General</c:formatCode>
                  <c:ptCount val="4"/>
                  <c:pt idx="0">
                    <c:v>4.7016368465713186E-3</c:v>
                  </c:pt>
                  <c:pt idx="1">
                    <c:v>1.6752889081964123E-2</c:v>
                  </c:pt>
                  <c:pt idx="2">
                    <c:v>9.4364319606590787E-3</c:v>
                  </c:pt>
                  <c:pt idx="3">
                    <c:v>1.2611246744253502E-2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'2 hours Water'!$A$29:$A$32</c:f>
              <c:numCache>
                <c:formatCode>General</c:formatCode>
                <c:ptCount val="4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</c:numCache>
            </c:numRef>
          </c:xVal>
          <c:yVal>
            <c:numRef>
              <c:f>'2 hours Water'!$B$29:$B$32</c:f>
              <c:numCache>
                <c:formatCode>0.00000</c:formatCode>
                <c:ptCount val="4"/>
                <c:pt idx="0">
                  <c:v>0.33064488888888888</c:v>
                </c:pt>
                <c:pt idx="1">
                  <c:v>0.33610777777777784</c:v>
                </c:pt>
                <c:pt idx="2">
                  <c:v>0.33140222222222221</c:v>
                </c:pt>
                <c:pt idx="3">
                  <c:v>0.31717333333333331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FC3-4572-B4E2-9D627C4F2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904751"/>
        <c:axId val="1379908495"/>
      </c:scatterChart>
      <c:valAx>
        <c:axId val="1379904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908495"/>
        <c:crosses val="autoZero"/>
        <c:crossBetween val="midCat"/>
        <c:majorUnit val="30"/>
      </c:valAx>
      <c:valAx>
        <c:axId val="1379908495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904751"/>
        <c:crosses val="autoZero"/>
        <c:crossBetween val="midCat"/>
        <c:majorUnit val="1.0000000000000002E-2"/>
        <c:minorUnit val="1.0000000000000002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Air 4 Jam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'4 hours Water'!$C$41:$C$48</c:f>
                <c:numCache>
                  <c:formatCode>General</c:formatCode>
                  <c:ptCount val="8"/>
                  <c:pt idx="0">
                    <c:v>1.0783561563787715E-2</c:v>
                  </c:pt>
                  <c:pt idx="1">
                    <c:v>4.2511597546151438E-3</c:v>
                  </c:pt>
                  <c:pt idx="2">
                    <c:v>8.4806315278469213E-3</c:v>
                  </c:pt>
                  <c:pt idx="3">
                    <c:v>1.1250439168382776E-2</c:v>
                  </c:pt>
                  <c:pt idx="4">
                    <c:v>2.6271918538692757E-3</c:v>
                  </c:pt>
                  <c:pt idx="5">
                    <c:v>1.0701216441757104E-2</c:v>
                  </c:pt>
                  <c:pt idx="6">
                    <c:v>3.5989849392006057E-3</c:v>
                  </c:pt>
                  <c:pt idx="7">
                    <c:v>1.0331481554506626E-2</c:v>
                  </c:pt>
                </c:numCache>
              </c:numRef>
            </c:plus>
            <c:minus>
              <c:numRef>
                <c:f>'4 hours Water'!$C$41:$C$48</c:f>
                <c:numCache>
                  <c:formatCode>General</c:formatCode>
                  <c:ptCount val="8"/>
                  <c:pt idx="0">
                    <c:v>1.0783561563787715E-2</c:v>
                  </c:pt>
                  <c:pt idx="1">
                    <c:v>4.2511597546151438E-3</c:v>
                  </c:pt>
                  <c:pt idx="2">
                    <c:v>8.4806315278469213E-3</c:v>
                  </c:pt>
                  <c:pt idx="3">
                    <c:v>1.1250439168382776E-2</c:v>
                  </c:pt>
                  <c:pt idx="4">
                    <c:v>2.6271918538692757E-3</c:v>
                  </c:pt>
                  <c:pt idx="5">
                    <c:v>1.0701216441757104E-2</c:v>
                  </c:pt>
                  <c:pt idx="6">
                    <c:v>3.5989849392006057E-3</c:v>
                  </c:pt>
                  <c:pt idx="7">
                    <c:v>1.0331481554506626E-2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'4 hours Water'!$A$41:$A$48</c:f>
              <c:numCache>
                <c:formatCode>General</c:formatCode>
                <c:ptCount val="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</c:numCache>
            </c:numRef>
          </c:xVal>
          <c:yVal>
            <c:numRef>
              <c:f>'4 hours Water'!$B$41:$B$48</c:f>
              <c:numCache>
                <c:formatCode>0.00000</c:formatCode>
                <c:ptCount val="8"/>
                <c:pt idx="0">
                  <c:v>0.45655666666666667</c:v>
                </c:pt>
                <c:pt idx="1">
                  <c:v>0.48611555555555558</c:v>
                </c:pt>
                <c:pt idx="2">
                  <c:v>0.35488999999999998</c:v>
                </c:pt>
                <c:pt idx="3">
                  <c:v>0.33088111111111113</c:v>
                </c:pt>
                <c:pt idx="4">
                  <c:v>0.30725111111111114</c:v>
                </c:pt>
                <c:pt idx="5">
                  <c:v>0.30124666666666666</c:v>
                </c:pt>
                <c:pt idx="6">
                  <c:v>0.30667444444444447</c:v>
                </c:pt>
                <c:pt idx="7">
                  <c:v>0.33984333333333333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A7-4EC8-B854-4C9B00DA8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14624"/>
        <c:axId val="38815040"/>
      </c:scatterChart>
      <c:valAx>
        <c:axId val="3881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</a:t>
                </a:r>
                <a:r>
                  <a:rPr lang="en-US" baseline="0"/>
                  <a:t>min)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15040"/>
        <c:crosses val="autoZero"/>
        <c:crossBetween val="midCat"/>
      </c:valAx>
      <c:valAx>
        <c:axId val="38815040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14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Aquades 6 Jam</c:v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8.3333333333332829E-3"/>
                  <c:y val="3.7037023535643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9-49BE-AD35-754D77026CEF}"/>
                </c:ext>
              </c:extLst>
            </c:dLbl>
            <c:dLbl>
              <c:idx val="2"/>
              <c:layout>
                <c:manualLayout>
                  <c:x val="-2.7777777777777779E-3"/>
                  <c:y val="-6.4814791187375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9-49BE-AD35-754D77026CEF}"/>
                </c:ext>
              </c:extLst>
            </c:dLbl>
            <c:dLbl>
              <c:idx val="3"/>
              <c:layout>
                <c:manualLayout>
                  <c:x val="-5.5555555555556572E-3"/>
                  <c:y val="5.555553530346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9-49BE-AD35-754D77026CEF}"/>
                </c:ext>
              </c:extLst>
            </c:dLbl>
            <c:dLbl>
              <c:idx val="4"/>
              <c:layout>
                <c:manualLayout>
                  <c:x val="3.2808398949112729E-6"/>
                  <c:y val="3.6748674267762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9-49BE-AD35-754D77026CEF}"/>
                </c:ext>
              </c:extLst>
            </c:dLbl>
            <c:dLbl>
              <c:idx val="5"/>
              <c:layout>
                <c:manualLayout>
                  <c:x val="-5.5555555555555558E-3"/>
                  <c:y val="-7.8703675013241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9-49BE-AD35-754D77026CEF}"/>
                </c:ext>
              </c:extLst>
            </c:dLbl>
            <c:numFmt formatCode="#,##0.0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'6 hours Water'!$C$35:$C$40</c:f>
                <c:numCache>
                  <c:formatCode>General</c:formatCode>
                  <c:ptCount val="6"/>
                  <c:pt idx="0">
                    <c:v>2.5418548199938468E-3</c:v>
                  </c:pt>
                  <c:pt idx="1">
                    <c:v>4.0301295815946764E-3</c:v>
                  </c:pt>
                  <c:pt idx="2">
                    <c:v>7.8628411131327659E-3</c:v>
                  </c:pt>
                  <c:pt idx="3">
                    <c:v>9.9051671887473419E-3</c:v>
                  </c:pt>
                  <c:pt idx="4">
                    <c:v>9.5408635761013751E-3</c:v>
                  </c:pt>
                  <c:pt idx="5">
                    <c:v>7.6930649385110383E-3</c:v>
                  </c:pt>
                </c:numCache>
              </c:numRef>
            </c:plus>
            <c:minus>
              <c:numRef>
                <c:f>'6 hours Water'!$C$35:$C$40</c:f>
                <c:numCache>
                  <c:formatCode>General</c:formatCode>
                  <c:ptCount val="6"/>
                  <c:pt idx="0">
                    <c:v>2.5418548199938468E-3</c:v>
                  </c:pt>
                  <c:pt idx="1">
                    <c:v>4.0301295815946764E-3</c:v>
                  </c:pt>
                  <c:pt idx="2">
                    <c:v>7.8628411131327659E-3</c:v>
                  </c:pt>
                  <c:pt idx="3">
                    <c:v>9.9051671887473419E-3</c:v>
                  </c:pt>
                  <c:pt idx="4">
                    <c:v>9.5408635761013751E-3</c:v>
                  </c:pt>
                  <c:pt idx="5">
                    <c:v>7.6930649385110383E-3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'6 hours Water'!$A$35:$A$41</c:f>
              <c:numCache>
                <c:formatCode>General</c:formatCode>
                <c:ptCount val="7"/>
                <c:pt idx="0">
                  <c:v>60</c:v>
                </c:pt>
                <c:pt idx="1">
                  <c:v>120</c:v>
                </c:pt>
                <c:pt idx="2">
                  <c:v>180</c:v>
                </c:pt>
                <c:pt idx="3">
                  <c:v>240</c:v>
                </c:pt>
                <c:pt idx="4">
                  <c:v>300</c:v>
                </c:pt>
                <c:pt idx="5">
                  <c:v>360</c:v>
                </c:pt>
              </c:numCache>
            </c:numRef>
          </c:xVal>
          <c:yVal>
            <c:numRef>
              <c:f>'6 hours Water'!$B$35:$B$40</c:f>
              <c:numCache>
                <c:formatCode>0.00000</c:formatCode>
                <c:ptCount val="6"/>
                <c:pt idx="0">
                  <c:v>0.4037311111111111</c:v>
                </c:pt>
                <c:pt idx="1">
                  <c:v>0.32546333333333327</c:v>
                </c:pt>
                <c:pt idx="2">
                  <c:v>0.35119777777777778</c:v>
                </c:pt>
                <c:pt idx="3">
                  <c:v>0.3427911111111111</c:v>
                </c:pt>
                <c:pt idx="4">
                  <c:v>0.35259666666666667</c:v>
                </c:pt>
                <c:pt idx="5">
                  <c:v>0.35438555555555556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09-49BE-AD35-754D7702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324287"/>
        <c:axId val="1746324703"/>
      </c:scatterChart>
      <c:valAx>
        <c:axId val="1746324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layout>
            <c:manualLayout>
              <c:xMode val="edge"/>
              <c:yMode val="edge"/>
              <c:x val="0.43344959410268513"/>
              <c:y val="0.772777131533562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324703"/>
        <c:crosses val="autoZero"/>
        <c:crossBetween val="midCat"/>
        <c:majorUnit val="60"/>
      </c:valAx>
      <c:valAx>
        <c:axId val="1746324703"/>
        <c:scaling>
          <c:orientation val="minMax"/>
          <c:max val="0.45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324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Metanol 2 Jam</c:v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7702202630487736E-3"/>
                  <c:y val="-3.1917624524511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C1-41E3-9D39-17631518614C}"/>
                </c:ext>
              </c:extLst>
            </c:dLbl>
            <c:dLbl>
              <c:idx val="2"/>
              <c:layout>
                <c:manualLayout>
                  <c:x val="2.7702202630486721E-3"/>
                  <c:y val="-5.4715927756305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1-41E3-9D39-17631518614C}"/>
                </c:ext>
              </c:extLst>
            </c:dLbl>
            <c:dLbl>
              <c:idx val="3"/>
              <c:layout>
                <c:manualLayout>
                  <c:x val="0"/>
                  <c:y val="-5.4715927756305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1-41E3-9D39-17631518614C}"/>
                </c:ext>
              </c:extLst>
            </c:dLbl>
            <c:numFmt formatCode="#,##0.0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'2 hours Methanol'!$C$30:$C$33</c:f>
                <c:numCache>
                  <c:formatCode>General</c:formatCode>
                  <c:ptCount val="4"/>
                  <c:pt idx="0">
                    <c:v>1.9969309786102719E-3</c:v>
                  </c:pt>
                  <c:pt idx="1">
                    <c:v>1.0121502596690337E-3</c:v>
                  </c:pt>
                  <c:pt idx="2">
                    <c:v>2.0200358357657364E-2</c:v>
                  </c:pt>
                  <c:pt idx="3">
                    <c:v>6.0247363550738325E-3</c:v>
                  </c:pt>
                </c:numCache>
              </c:numRef>
            </c:plus>
            <c:minus>
              <c:numRef>
                <c:f>'2 hours Methanol'!$C$30:$C$33</c:f>
                <c:numCache>
                  <c:formatCode>General</c:formatCode>
                  <c:ptCount val="4"/>
                  <c:pt idx="0">
                    <c:v>1.9969309786102719E-3</c:v>
                  </c:pt>
                  <c:pt idx="1">
                    <c:v>1.0121502596690337E-3</c:v>
                  </c:pt>
                  <c:pt idx="2">
                    <c:v>2.0200358357657364E-2</c:v>
                  </c:pt>
                  <c:pt idx="3">
                    <c:v>6.0247363550738325E-3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'2 hours Methanol'!$A$30:$A$33</c:f>
              <c:numCache>
                <c:formatCode>General</c:formatCode>
                <c:ptCount val="4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</c:numCache>
            </c:numRef>
          </c:xVal>
          <c:yVal>
            <c:numRef>
              <c:f>'2 hours Methanol'!$B$30:$B$33</c:f>
              <c:numCache>
                <c:formatCode>0.00000</c:formatCode>
                <c:ptCount val="4"/>
                <c:pt idx="0">
                  <c:v>0.1920166666666667</c:v>
                </c:pt>
                <c:pt idx="1">
                  <c:v>0.20045222222222223</c:v>
                </c:pt>
                <c:pt idx="2">
                  <c:v>0.23284333333333332</c:v>
                </c:pt>
                <c:pt idx="3">
                  <c:v>0.21855111111111114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C1-41E3-9D39-176315186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326783"/>
        <c:axId val="1746332191"/>
      </c:scatterChart>
      <c:valAx>
        <c:axId val="1746326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332191"/>
        <c:crosses val="autoZero"/>
        <c:crossBetween val="midCat"/>
        <c:majorUnit val="30"/>
      </c:valAx>
      <c:valAx>
        <c:axId val="1746332191"/>
        <c:scaling>
          <c:orientation val="minMax"/>
          <c:min val="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326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Metanol 4 Jam</c:v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0271202177831684"/>
                  <c:y val="-5.4011157852979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A-474A-BB20-FB4800FFCD05}"/>
                </c:ext>
              </c:extLst>
            </c:dLbl>
            <c:dLbl>
              <c:idx val="1"/>
              <c:layout>
                <c:manualLayout>
                  <c:x val="-0.11664379077510659"/>
                  <c:y val="-7.7509554781239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A-474A-BB20-FB4800FFCD05}"/>
                </c:ext>
              </c:extLst>
            </c:dLbl>
            <c:dLbl>
              <c:idx val="2"/>
              <c:layout>
                <c:manualLayout>
                  <c:x val="-0.10271202177831681"/>
                  <c:y val="-7.280987539558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A-474A-BB20-FB4800FFCD05}"/>
                </c:ext>
              </c:extLst>
            </c:dLbl>
            <c:dLbl>
              <c:idx val="3"/>
              <c:layout>
                <c:manualLayout>
                  <c:x val="-7.7634837584095229E-2"/>
                  <c:y val="-0.13860538679471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A-474A-BB20-FB4800FFCD05}"/>
                </c:ext>
              </c:extLst>
            </c:dLbl>
            <c:dLbl>
              <c:idx val="4"/>
              <c:layout>
                <c:manualLayout>
                  <c:x val="-8.5993898982169095E-2"/>
                  <c:y val="-8.220923416689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A-474A-BB20-FB4800FFCD05}"/>
                </c:ext>
              </c:extLst>
            </c:dLbl>
            <c:dLbl>
              <c:idx val="5"/>
              <c:layout>
                <c:manualLayout>
                  <c:x val="-7.7634837584095229E-2"/>
                  <c:y val="-9.160859293819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5A-474A-BB20-FB4800FFCD05}"/>
                </c:ext>
              </c:extLst>
            </c:dLbl>
            <c:dLbl>
              <c:idx val="6"/>
              <c:layout>
                <c:manualLayout>
                  <c:x val="-7.7634837584095229E-2"/>
                  <c:y val="-0.10100795170949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5A-474A-BB20-FB4800FFCD05}"/>
                </c:ext>
              </c:extLst>
            </c:dLbl>
            <c:numFmt formatCode="#,##0.0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'4 hours Methanol'!$C$42:$C$49</c:f>
                <c:numCache>
                  <c:formatCode>General</c:formatCode>
                  <c:ptCount val="8"/>
                  <c:pt idx="0">
                    <c:v>2.3678220966705647E-3</c:v>
                  </c:pt>
                  <c:pt idx="1">
                    <c:v>2.0641660498810139E-3</c:v>
                  </c:pt>
                  <c:pt idx="2">
                    <c:v>1.0428751034910559E-2</c:v>
                  </c:pt>
                  <c:pt idx="3">
                    <c:v>1.3719400834557586E-2</c:v>
                  </c:pt>
                  <c:pt idx="4">
                    <c:v>1.0800356132674166E-2</c:v>
                  </c:pt>
                  <c:pt idx="5">
                    <c:v>7.6771290954462928E-3</c:v>
                  </c:pt>
                  <c:pt idx="6">
                    <c:v>1.135096520614483E-2</c:v>
                  </c:pt>
                  <c:pt idx="7">
                    <c:v>4.4727874273623189E-3</c:v>
                  </c:pt>
                </c:numCache>
              </c:numRef>
            </c:plus>
            <c:minus>
              <c:numRef>
                <c:f>'4 hours Methanol'!$C$42:$C$49</c:f>
                <c:numCache>
                  <c:formatCode>General</c:formatCode>
                  <c:ptCount val="8"/>
                  <c:pt idx="0">
                    <c:v>2.3678220966705647E-3</c:v>
                  </c:pt>
                  <c:pt idx="1">
                    <c:v>2.0641660498810139E-3</c:v>
                  </c:pt>
                  <c:pt idx="2">
                    <c:v>1.0428751034910559E-2</c:v>
                  </c:pt>
                  <c:pt idx="3">
                    <c:v>1.3719400834557586E-2</c:v>
                  </c:pt>
                  <c:pt idx="4">
                    <c:v>1.0800356132674166E-2</c:v>
                  </c:pt>
                  <c:pt idx="5">
                    <c:v>7.6771290954462928E-3</c:v>
                  </c:pt>
                  <c:pt idx="6">
                    <c:v>1.135096520614483E-2</c:v>
                  </c:pt>
                  <c:pt idx="7">
                    <c:v>4.4727874273623189E-3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'4 hours Methanol'!$A$42:$A$49</c:f>
              <c:numCache>
                <c:formatCode>General</c:formatCode>
                <c:ptCount val="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</c:numCache>
            </c:numRef>
          </c:xVal>
          <c:yVal>
            <c:numRef>
              <c:f>'4 hours Methanol'!$B$42:$B$49</c:f>
              <c:numCache>
                <c:formatCode>0.00000</c:formatCode>
                <c:ptCount val="8"/>
                <c:pt idx="0">
                  <c:v>0.23883777777777779</c:v>
                </c:pt>
                <c:pt idx="1">
                  <c:v>0.25262888888888885</c:v>
                </c:pt>
                <c:pt idx="2">
                  <c:v>0.27133444444444438</c:v>
                </c:pt>
                <c:pt idx="3">
                  <c:v>0.25883555555555554</c:v>
                </c:pt>
                <c:pt idx="4">
                  <c:v>0.25981777777777781</c:v>
                </c:pt>
                <c:pt idx="5">
                  <c:v>0.29212344444444444</c:v>
                </c:pt>
                <c:pt idx="6">
                  <c:v>0.28013333333333335</c:v>
                </c:pt>
                <c:pt idx="7">
                  <c:v>0.33051522222222224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5A-474A-BB20-FB4800FFCD0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838022895"/>
        <c:axId val="1838018735"/>
      </c:scatterChart>
      <c:valAx>
        <c:axId val="1838022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  <a:endParaRPr lang="en-US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8018735"/>
        <c:crosses val="autoZero"/>
        <c:crossBetween val="midCat"/>
        <c:majorUnit val="30"/>
      </c:valAx>
      <c:valAx>
        <c:axId val="1838018735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80228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Refluks Metanol 6 Jam</c:v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0928267232754121E-17"/>
                  <c:y val="2.7619042786319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4-4F1A-82CD-11A005ABDE56}"/>
                </c:ext>
              </c:extLst>
            </c:dLbl>
            <c:dLbl>
              <c:idx val="2"/>
              <c:layout>
                <c:manualLayout>
                  <c:x val="1.6667625456145006E-2"/>
                  <c:y val="1.3809521393159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4-4F1A-82CD-11A005ABDE56}"/>
                </c:ext>
              </c:extLst>
            </c:dLbl>
            <c:numFmt formatCode="#,##0.0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'6 hours Methanol'!$C$35:$C$40</c:f>
                <c:numCache>
                  <c:formatCode>General</c:formatCode>
                  <c:ptCount val="6"/>
                  <c:pt idx="0">
                    <c:v>3.3392453128303357E-3</c:v>
                  </c:pt>
                  <c:pt idx="1">
                    <c:v>1.0078084033077769E-3</c:v>
                  </c:pt>
                  <c:pt idx="2">
                    <c:v>1.5895503673587763E-3</c:v>
                  </c:pt>
                  <c:pt idx="3">
                    <c:v>3.575335778067032E-3</c:v>
                  </c:pt>
                  <c:pt idx="4">
                    <c:v>4.2296602612888453E-3</c:v>
                  </c:pt>
                  <c:pt idx="5">
                    <c:v>3.5129242856966297E-3</c:v>
                  </c:pt>
                </c:numCache>
              </c:numRef>
            </c:plus>
            <c:minus>
              <c:numRef>
                <c:f>'6 hours Methanol'!$C$35:$C$40</c:f>
                <c:numCache>
                  <c:formatCode>General</c:formatCode>
                  <c:ptCount val="6"/>
                  <c:pt idx="0">
                    <c:v>3.3392453128303357E-3</c:v>
                  </c:pt>
                  <c:pt idx="1">
                    <c:v>1.0078084033077769E-3</c:v>
                  </c:pt>
                  <c:pt idx="2">
                    <c:v>1.5895503673587763E-3</c:v>
                  </c:pt>
                  <c:pt idx="3">
                    <c:v>3.575335778067032E-3</c:v>
                  </c:pt>
                  <c:pt idx="4">
                    <c:v>4.2296602612888453E-3</c:v>
                  </c:pt>
                  <c:pt idx="5">
                    <c:v>3.5129242856966297E-3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'6 hours Methanol'!$A$35:$A$40</c:f>
              <c:numCache>
                <c:formatCode>General</c:formatCode>
                <c:ptCount val="6"/>
                <c:pt idx="0">
                  <c:v>60</c:v>
                </c:pt>
                <c:pt idx="1">
                  <c:v>120</c:v>
                </c:pt>
                <c:pt idx="2">
                  <c:v>180</c:v>
                </c:pt>
                <c:pt idx="3">
                  <c:v>240</c:v>
                </c:pt>
                <c:pt idx="4">
                  <c:v>300</c:v>
                </c:pt>
                <c:pt idx="5">
                  <c:v>360</c:v>
                </c:pt>
              </c:numCache>
            </c:numRef>
          </c:xVal>
          <c:yVal>
            <c:numRef>
              <c:f>'6 hours Methanol'!$B$35:$B$40</c:f>
              <c:numCache>
                <c:formatCode>0.00000</c:formatCode>
                <c:ptCount val="6"/>
                <c:pt idx="0">
                  <c:v>0.32083222222222219</c:v>
                </c:pt>
                <c:pt idx="1">
                  <c:v>0.33139666666666662</c:v>
                </c:pt>
                <c:pt idx="2">
                  <c:v>0.33305777777777784</c:v>
                </c:pt>
                <c:pt idx="3">
                  <c:v>0.34242222222222224</c:v>
                </c:pt>
                <c:pt idx="4">
                  <c:v>0.36093555555555557</c:v>
                </c:pt>
                <c:pt idx="5">
                  <c:v>0.36390111111111118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6F4-4F1A-82CD-11A005ABD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194959"/>
        <c:axId val="1316199119"/>
      </c:scatterChart>
      <c:valAx>
        <c:axId val="1316194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199119"/>
        <c:crosses val="autoZero"/>
        <c:crossBetween val="midCat"/>
        <c:majorUnit val="60"/>
      </c:valAx>
      <c:valAx>
        <c:axId val="13161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194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Sheet1!$C$3:$C$6</c:f>
                <c:numCache>
                  <c:formatCode>General</c:formatCode>
                  <c:ptCount val="4"/>
                  <c:pt idx="0">
                    <c:v>4.7016368465713186E-3</c:v>
                  </c:pt>
                  <c:pt idx="1">
                    <c:v>1.6752889081964123E-2</c:v>
                  </c:pt>
                  <c:pt idx="2">
                    <c:v>9.4364319606590787E-3</c:v>
                  </c:pt>
                  <c:pt idx="3">
                    <c:v>1.2611246744253502E-2</c:v>
                  </c:pt>
                </c:numCache>
              </c:numRef>
            </c:plus>
            <c:minus>
              <c:numRef>
                <c:f>Sheet1!$C$3:$C$6</c:f>
                <c:numCache>
                  <c:formatCode>General</c:formatCode>
                  <c:ptCount val="4"/>
                  <c:pt idx="0">
                    <c:v>4.7016368465713186E-3</c:v>
                  </c:pt>
                  <c:pt idx="1">
                    <c:v>1.6752889081964123E-2</c:v>
                  </c:pt>
                  <c:pt idx="2">
                    <c:v>9.4364319606590787E-3</c:v>
                  </c:pt>
                  <c:pt idx="3">
                    <c:v>1.2611246744253502E-2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Sheet1!$A$3:$A$6</c:f>
              <c:numCache>
                <c:formatCode>General</c:formatCode>
                <c:ptCount val="4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</c:numCache>
            </c:numRef>
          </c:xVal>
          <c:yVal>
            <c:numRef>
              <c:f>Sheet1!$B$3:$B$6</c:f>
              <c:numCache>
                <c:formatCode>General</c:formatCode>
                <c:ptCount val="4"/>
                <c:pt idx="0">
                  <c:v>0.33064488888888888</c:v>
                </c:pt>
                <c:pt idx="1">
                  <c:v>0.33610777777777784</c:v>
                </c:pt>
                <c:pt idx="2">
                  <c:v>0.33140222222222221</c:v>
                </c:pt>
                <c:pt idx="3">
                  <c:v>0.31717333333333331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0B-42B2-BE4E-A524E3925DF5}"/>
            </c:ext>
          </c:extLst>
        </c:ser>
        <c:ser>
          <c:idx val="1"/>
          <c:order val="1"/>
          <c:tx>
            <c:v>4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Sheet1!$F$3:$F$10</c:f>
                <c:numCache>
                  <c:formatCode>General</c:formatCode>
                  <c:ptCount val="8"/>
                  <c:pt idx="0">
                    <c:v>1.0783561563787715E-2</c:v>
                  </c:pt>
                  <c:pt idx="1">
                    <c:v>4.2511597546151438E-3</c:v>
                  </c:pt>
                  <c:pt idx="2">
                    <c:v>8.4806315278469213E-3</c:v>
                  </c:pt>
                  <c:pt idx="3">
                    <c:v>1.1250439168382776E-2</c:v>
                  </c:pt>
                  <c:pt idx="4">
                    <c:v>2.6271918538692757E-3</c:v>
                  </c:pt>
                  <c:pt idx="5">
                    <c:v>1.0701216441757104E-2</c:v>
                  </c:pt>
                  <c:pt idx="6">
                    <c:v>3.5989849392006057E-3</c:v>
                  </c:pt>
                  <c:pt idx="7">
                    <c:v>1.0331481554506626E-2</c:v>
                  </c:pt>
                </c:numCache>
              </c:numRef>
            </c:plus>
            <c:minus>
              <c:numRef>
                <c:f>Sheet1!$F$3:$F$10</c:f>
                <c:numCache>
                  <c:formatCode>General</c:formatCode>
                  <c:ptCount val="8"/>
                  <c:pt idx="0">
                    <c:v>1.0783561563787715E-2</c:v>
                  </c:pt>
                  <c:pt idx="1">
                    <c:v>4.2511597546151438E-3</c:v>
                  </c:pt>
                  <c:pt idx="2">
                    <c:v>8.4806315278469213E-3</c:v>
                  </c:pt>
                  <c:pt idx="3">
                    <c:v>1.1250439168382776E-2</c:v>
                  </c:pt>
                  <c:pt idx="4">
                    <c:v>2.6271918538692757E-3</c:v>
                  </c:pt>
                  <c:pt idx="5">
                    <c:v>1.0701216441757104E-2</c:v>
                  </c:pt>
                  <c:pt idx="6">
                    <c:v>3.5989849392006057E-3</c:v>
                  </c:pt>
                  <c:pt idx="7">
                    <c:v>1.0331481554506626E-2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Sheet1!$D$3:$D$10</c:f>
              <c:numCache>
                <c:formatCode>General</c:formatCode>
                <c:ptCount val="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</c:numCache>
            </c:numRef>
          </c:xVal>
          <c:yVal>
            <c:numRef>
              <c:f>Sheet1!$E$3:$E$10</c:f>
              <c:numCache>
                <c:formatCode>General</c:formatCode>
                <c:ptCount val="8"/>
                <c:pt idx="0">
                  <c:v>0.45655666666666667</c:v>
                </c:pt>
                <c:pt idx="1">
                  <c:v>0.48611555555555558</c:v>
                </c:pt>
                <c:pt idx="2">
                  <c:v>0.35488999999999998</c:v>
                </c:pt>
                <c:pt idx="3">
                  <c:v>0.33088111111111113</c:v>
                </c:pt>
                <c:pt idx="4">
                  <c:v>0.30725111111111114</c:v>
                </c:pt>
                <c:pt idx="5">
                  <c:v>0.30124666666666666</c:v>
                </c:pt>
                <c:pt idx="6">
                  <c:v>0.30667444444444447</c:v>
                </c:pt>
                <c:pt idx="7">
                  <c:v>0.33984333333333333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0B-42B2-BE4E-A524E3925DF5}"/>
            </c:ext>
          </c:extLst>
        </c:ser>
        <c:ser>
          <c:idx val="2"/>
          <c:order val="2"/>
          <c:tx>
            <c:v>6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Sheet1!$I$3:$I$8</c:f>
                <c:numCache>
                  <c:formatCode>General</c:formatCode>
                  <c:ptCount val="6"/>
                  <c:pt idx="0">
                    <c:v>2.5418548199938468E-3</c:v>
                  </c:pt>
                  <c:pt idx="1">
                    <c:v>4.0301295815946764E-3</c:v>
                  </c:pt>
                  <c:pt idx="2">
                    <c:v>7.8628411131327659E-3</c:v>
                  </c:pt>
                  <c:pt idx="3">
                    <c:v>9.9051671887473419E-3</c:v>
                  </c:pt>
                  <c:pt idx="4">
                    <c:v>9.5408635761013751E-3</c:v>
                  </c:pt>
                  <c:pt idx="5">
                    <c:v>7.6930649385110383E-3</c:v>
                  </c:pt>
                </c:numCache>
              </c:numRef>
            </c:plus>
            <c:minus>
              <c:numRef>
                <c:f>Sheet1!$I$3:$I$8</c:f>
                <c:numCache>
                  <c:formatCode>General</c:formatCode>
                  <c:ptCount val="6"/>
                  <c:pt idx="0">
                    <c:v>2.5418548199938468E-3</c:v>
                  </c:pt>
                  <c:pt idx="1">
                    <c:v>4.0301295815946764E-3</c:v>
                  </c:pt>
                  <c:pt idx="2">
                    <c:v>7.8628411131327659E-3</c:v>
                  </c:pt>
                  <c:pt idx="3">
                    <c:v>9.9051671887473419E-3</c:v>
                  </c:pt>
                  <c:pt idx="4">
                    <c:v>9.5408635761013751E-3</c:v>
                  </c:pt>
                  <c:pt idx="5">
                    <c:v>7.6930649385110383E-3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Sheet1!$G$3:$G$8</c:f>
              <c:numCache>
                <c:formatCode>General</c:formatCode>
                <c:ptCount val="6"/>
                <c:pt idx="0">
                  <c:v>60</c:v>
                </c:pt>
                <c:pt idx="1">
                  <c:v>120</c:v>
                </c:pt>
                <c:pt idx="2">
                  <c:v>180</c:v>
                </c:pt>
                <c:pt idx="3">
                  <c:v>240</c:v>
                </c:pt>
                <c:pt idx="4">
                  <c:v>300</c:v>
                </c:pt>
                <c:pt idx="5">
                  <c:v>360</c:v>
                </c:pt>
              </c:numCache>
            </c:numRef>
          </c:xVal>
          <c:yVal>
            <c:numRef>
              <c:f>Sheet1!$H$3:$H$8</c:f>
              <c:numCache>
                <c:formatCode>General</c:formatCode>
                <c:ptCount val="6"/>
                <c:pt idx="0">
                  <c:v>0.4037311111111111</c:v>
                </c:pt>
                <c:pt idx="1">
                  <c:v>0.32546333333333327</c:v>
                </c:pt>
                <c:pt idx="2">
                  <c:v>0.35119777777777778</c:v>
                </c:pt>
                <c:pt idx="3">
                  <c:v>0.3427911111111111</c:v>
                </c:pt>
                <c:pt idx="4">
                  <c:v>0.35259666666666667</c:v>
                </c:pt>
                <c:pt idx="5">
                  <c:v>0.35438555555555556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0B-42B2-BE4E-A524E392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9439807"/>
        <c:axId val="1146190831"/>
      </c:scatterChart>
      <c:valAx>
        <c:axId val="1149439807"/>
        <c:scaling>
          <c:orientation val="minMax"/>
          <c:max val="42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Time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(minute)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6190831"/>
        <c:crosses val="autoZero"/>
        <c:crossBetween val="midCat"/>
        <c:majorUnit val="60"/>
      </c:valAx>
      <c:valAx>
        <c:axId val="1146190831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Absorbance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943980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8205533683289588"/>
          <c:y val="0.23978252495340985"/>
          <c:w val="0.15762510936132984"/>
          <c:h val="0.2247591666877369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Sheet1!$M$3:$M$6</c:f>
                <c:numCache>
                  <c:formatCode>General</c:formatCode>
                  <c:ptCount val="4"/>
                  <c:pt idx="0">
                    <c:v>1.9969309786102719E-3</c:v>
                  </c:pt>
                  <c:pt idx="1">
                    <c:v>1.0121502596690337E-3</c:v>
                  </c:pt>
                  <c:pt idx="2">
                    <c:v>2.0200358357657364E-2</c:v>
                  </c:pt>
                  <c:pt idx="3">
                    <c:v>6.0247363550738325E-3</c:v>
                  </c:pt>
                </c:numCache>
              </c:numRef>
            </c:plus>
            <c:minus>
              <c:numRef>
                <c:f>Sheet1!$M$3:$M$6</c:f>
                <c:numCache>
                  <c:formatCode>General</c:formatCode>
                  <c:ptCount val="4"/>
                  <c:pt idx="0">
                    <c:v>1.9969309786102719E-3</c:v>
                  </c:pt>
                  <c:pt idx="1">
                    <c:v>1.0121502596690337E-3</c:v>
                  </c:pt>
                  <c:pt idx="2">
                    <c:v>2.0200358357657364E-2</c:v>
                  </c:pt>
                  <c:pt idx="3">
                    <c:v>6.0247363550738325E-3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Sheet1!$K$3:$K$6</c:f>
              <c:numCache>
                <c:formatCode>General</c:formatCode>
                <c:ptCount val="4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</c:numCache>
            </c:numRef>
          </c:xVal>
          <c:yVal>
            <c:numRef>
              <c:f>Sheet1!$L$3:$L$6</c:f>
              <c:numCache>
                <c:formatCode>General</c:formatCode>
                <c:ptCount val="4"/>
                <c:pt idx="0">
                  <c:v>0.1920166666666667</c:v>
                </c:pt>
                <c:pt idx="1">
                  <c:v>0.20045222222222223</c:v>
                </c:pt>
                <c:pt idx="2">
                  <c:v>0.23284333333333332</c:v>
                </c:pt>
                <c:pt idx="3">
                  <c:v>0.21855111111111114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57-4A36-A9AE-BDAD30037B02}"/>
            </c:ext>
          </c:extLst>
        </c:ser>
        <c:ser>
          <c:idx val="1"/>
          <c:order val="1"/>
          <c:tx>
            <c:v>4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Sheet1!$P$3:$P$10</c:f>
                <c:numCache>
                  <c:formatCode>General</c:formatCode>
                  <c:ptCount val="8"/>
                  <c:pt idx="0">
                    <c:v>2.3678220966705647E-3</c:v>
                  </c:pt>
                  <c:pt idx="1">
                    <c:v>2.0641660498810139E-3</c:v>
                  </c:pt>
                  <c:pt idx="2">
                    <c:v>1.0428751034910559E-2</c:v>
                  </c:pt>
                  <c:pt idx="3">
                    <c:v>1.3719400834557586E-2</c:v>
                  </c:pt>
                  <c:pt idx="4">
                    <c:v>1.0800356132674166E-2</c:v>
                  </c:pt>
                  <c:pt idx="5">
                    <c:v>7.6771290954462928E-3</c:v>
                  </c:pt>
                  <c:pt idx="6">
                    <c:v>1.135096520614483E-2</c:v>
                  </c:pt>
                  <c:pt idx="7">
                    <c:v>4.4727874273623189E-3</c:v>
                  </c:pt>
                </c:numCache>
              </c:numRef>
            </c:plus>
            <c:minus>
              <c:numRef>
                <c:f>Sheet1!$P$3:$P$10</c:f>
                <c:numCache>
                  <c:formatCode>General</c:formatCode>
                  <c:ptCount val="8"/>
                  <c:pt idx="0">
                    <c:v>2.3678220966705647E-3</c:v>
                  </c:pt>
                  <c:pt idx="1">
                    <c:v>2.0641660498810139E-3</c:v>
                  </c:pt>
                  <c:pt idx="2">
                    <c:v>1.0428751034910559E-2</c:v>
                  </c:pt>
                  <c:pt idx="3">
                    <c:v>1.3719400834557586E-2</c:v>
                  </c:pt>
                  <c:pt idx="4">
                    <c:v>1.0800356132674166E-2</c:v>
                  </c:pt>
                  <c:pt idx="5">
                    <c:v>7.6771290954462928E-3</c:v>
                  </c:pt>
                  <c:pt idx="6">
                    <c:v>1.135096520614483E-2</c:v>
                  </c:pt>
                  <c:pt idx="7">
                    <c:v>4.4727874273623189E-3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Sheet1!$N$3:$N$10</c:f>
              <c:numCache>
                <c:formatCode>General</c:formatCode>
                <c:ptCount val="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</c:numCache>
            </c:numRef>
          </c:xVal>
          <c:yVal>
            <c:numRef>
              <c:f>Sheet1!$O$3:$O$10</c:f>
              <c:numCache>
                <c:formatCode>General</c:formatCode>
                <c:ptCount val="8"/>
                <c:pt idx="0">
                  <c:v>0.23883777777777779</c:v>
                </c:pt>
                <c:pt idx="1">
                  <c:v>0.25262888888888885</c:v>
                </c:pt>
                <c:pt idx="2">
                  <c:v>0.27133444444444438</c:v>
                </c:pt>
                <c:pt idx="3">
                  <c:v>0.25883555555555554</c:v>
                </c:pt>
                <c:pt idx="4">
                  <c:v>0.25981777777777781</c:v>
                </c:pt>
                <c:pt idx="5">
                  <c:v>0.29212344444444444</c:v>
                </c:pt>
                <c:pt idx="6">
                  <c:v>0.28013333333333335</c:v>
                </c:pt>
                <c:pt idx="7">
                  <c:v>0.33051522222222224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57-4A36-A9AE-BDAD30037B02}"/>
            </c:ext>
          </c:extLst>
        </c:ser>
        <c:ser>
          <c:idx val="2"/>
          <c:order val="2"/>
          <c:tx>
            <c:v>6 hours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Sheet1!$S$3:$S$8</c:f>
                <c:numCache>
                  <c:formatCode>General</c:formatCode>
                  <c:ptCount val="6"/>
                  <c:pt idx="0">
                    <c:v>3.3392453128303357E-3</c:v>
                  </c:pt>
                  <c:pt idx="1">
                    <c:v>1.0078084033077769E-3</c:v>
                  </c:pt>
                  <c:pt idx="2">
                    <c:v>1.5895503673587763E-3</c:v>
                  </c:pt>
                  <c:pt idx="3">
                    <c:v>3.575335778067032E-3</c:v>
                  </c:pt>
                  <c:pt idx="4">
                    <c:v>4.2296602612888453E-3</c:v>
                  </c:pt>
                  <c:pt idx="5">
                    <c:v>3.5129242856966297E-3</c:v>
                  </c:pt>
                </c:numCache>
              </c:numRef>
            </c:plus>
            <c:minus>
              <c:numRef>
                <c:f>Sheet1!$S$3:$S$8</c:f>
                <c:numCache>
                  <c:formatCode>General</c:formatCode>
                  <c:ptCount val="6"/>
                  <c:pt idx="0">
                    <c:v>3.3392453128303357E-3</c:v>
                  </c:pt>
                  <c:pt idx="1">
                    <c:v>1.0078084033077769E-3</c:v>
                  </c:pt>
                  <c:pt idx="2">
                    <c:v>1.5895503673587763E-3</c:v>
                  </c:pt>
                  <c:pt idx="3">
                    <c:v>3.575335778067032E-3</c:v>
                  </c:pt>
                  <c:pt idx="4">
                    <c:v>4.2296602612888453E-3</c:v>
                  </c:pt>
                  <c:pt idx="5">
                    <c:v>3.5129242856966297E-3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Sheet1!$Q$3:$Q$8</c:f>
              <c:numCache>
                <c:formatCode>General</c:formatCode>
                <c:ptCount val="6"/>
                <c:pt idx="0">
                  <c:v>60</c:v>
                </c:pt>
                <c:pt idx="1">
                  <c:v>120</c:v>
                </c:pt>
                <c:pt idx="2">
                  <c:v>180</c:v>
                </c:pt>
                <c:pt idx="3">
                  <c:v>240</c:v>
                </c:pt>
                <c:pt idx="4">
                  <c:v>300</c:v>
                </c:pt>
                <c:pt idx="5">
                  <c:v>360</c:v>
                </c:pt>
              </c:numCache>
            </c:numRef>
          </c:xVal>
          <c:yVal>
            <c:numRef>
              <c:f>Sheet1!$R$3:$R$8</c:f>
              <c:numCache>
                <c:formatCode>General</c:formatCode>
                <c:ptCount val="6"/>
                <c:pt idx="0">
                  <c:v>0.32083222222222219</c:v>
                </c:pt>
                <c:pt idx="1">
                  <c:v>0.33139666666666662</c:v>
                </c:pt>
                <c:pt idx="2">
                  <c:v>0.33305777777777784</c:v>
                </c:pt>
                <c:pt idx="3">
                  <c:v>0.34242222222222224</c:v>
                </c:pt>
                <c:pt idx="4">
                  <c:v>0.36093555555555557</c:v>
                </c:pt>
                <c:pt idx="5">
                  <c:v>0.36390111111111118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57-4A36-A9AE-BDAD30037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160687"/>
        <c:axId val="1151161935"/>
      </c:scatterChart>
      <c:valAx>
        <c:axId val="1151160687"/>
        <c:scaling>
          <c:orientation val="minMax"/>
          <c:max val="42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Time (minute)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1161935"/>
        <c:crosses val="autoZero"/>
        <c:crossBetween val="midCat"/>
        <c:majorUnit val="60"/>
      </c:valAx>
      <c:valAx>
        <c:axId val="1151161935"/>
        <c:scaling>
          <c:orientation val="minMax"/>
          <c:min val="0.1500000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Absorbance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11606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709442257217848"/>
          <c:y val="0.4576264254045122"/>
          <c:w val="0.15762510936132984"/>
          <c:h val="0.2247591666877369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464535</xdr:colOff>
      <xdr:row>26</xdr:row>
      <xdr:rowOff>147917</xdr:rowOff>
    </xdr:from>
    <xdr:to>
      <xdr:col>10</xdr:col>
      <xdr:colOff>7335</xdr:colOff>
      <xdr:row>42</xdr:row>
      <xdr:rowOff>10187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530088</xdr:colOff>
      <xdr:row>38</xdr:row>
      <xdr:rowOff>56322</xdr:rowOff>
    </xdr:from>
    <xdr:to>
      <xdr:col>10</xdr:col>
      <xdr:colOff>33131</xdr:colOff>
      <xdr:row>52</xdr:row>
      <xdr:rowOff>16565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16370</xdr:colOff>
      <xdr:row>32</xdr:row>
      <xdr:rowOff>160389</xdr:rowOff>
    </xdr:from>
    <xdr:to>
      <xdr:col>10</xdr:col>
      <xdr:colOff>168770</xdr:colOff>
      <xdr:row>46</xdr:row>
      <xdr:rowOff>142461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</xdr:colOff>
      <xdr:row>27</xdr:row>
      <xdr:rowOff>183777</xdr:rowOff>
    </xdr:from>
    <xdr:to>
      <xdr:col>10</xdr:col>
      <xdr:colOff>412376</xdr:colOff>
      <xdr:row>42</xdr:row>
      <xdr:rowOff>40341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-1</xdr:colOff>
      <xdr:row>40</xdr:row>
      <xdr:rowOff>16328</xdr:rowOff>
    </xdr:from>
    <xdr:to>
      <xdr:col>10</xdr:col>
      <xdr:colOff>119742</xdr:colOff>
      <xdr:row>54</xdr:row>
      <xdr:rowOff>168728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32</xdr:row>
      <xdr:rowOff>171450</xdr:rowOff>
    </xdr:from>
    <xdr:to>
      <xdr:col>10</xdr:col>
      <xdr:colOff>345077</xdr:colOff>
      <xdr:row>47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11</xdr:row>
      <xdr:rowOff>64770</xdr:rowOff>
    </xdr:from>
    <xdr:to>
      <xdr:col>9</xdr:col>
      <xdr:colOff>190500</xdr:colOff>
      <xdr:row>26</xdr:row>
      <xdr:rowOff>64770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189974</xdr:colOff>
      <xdr:row>11</xdr:row>
      <xdr:rowOff>84168</xdr:rowOff>
    </xdr:from>
    <xdr:to>
      <xdr:col>17</xdr:col>
      <xdr:colOff>494774</xdr:colOff>
      <xdr:row>26</xdr:row>
      <xdr:rowOff>84168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opLeftCell="A13" zoomScale="85" zoomScaleNormal="85" workbookViewId="0">
      <selection activeCell="P24" sqref="P24"/>
    </sheetView>
  </sheetViews>
  <sheetFormatPr defaultRowHeight="14.4" x14ac:dyDescent="0.3"/>
  <cols>
    <col min="1" max="1" width="14.88671875" customWidth="1"/>
    <col min="2" max="2" width="16.44140625" customWidth="1"/>
    <col min="3" max="3" width="14.88671875" customWidth="1"/>
    <col min="6" max="6" width="9.44140625" customWidth="1"/>
    <col min="7" max="7" width="10.88671875" customWidth="1"/>
    <col min="8" max="8" width="11.21875" customWidth="1"/>
    <col min="9" max="9" width="11.6640625" customWidth="1"/>
    <col min="10" max="10" width="12.109375" customWidth="1"/>
    <col min="11" max="11" width="11.109375" customWidth="1"/>
  </cols>
  <sheetData>
    <row r="1" spans="1:12" ht="15.6" x14ac:dyDescent="0.3">
      <c r="A1" s="1" t="s">
        <v>57</v>
      </c>
      <c r="B1" s="1"/>
      <c r="C1" s="1"/>
      <c r="D1" s="1"/>
      <c r="E1" s="1"/>
      <c r="F1" s="1"/>
      <c r="G1" s="1"/>
    </row>
    <row r="2" spans="1:12" ht="15.6" x14ac:dyDescent="0.3">
      <c r="A2" s="1"/>
      <c r="B2" s="1"/>
      <c r="C2" s="1"/>
      <c r="D2" s="1"/>
      <c r="E2" s="1"/>
      <c r="F2" s="1"/>
      <c r="G2" s="1"/>
    </row>
    <row r="3" spans="1:12" ht="15.6" x14ac:dyDescent="0.3">
      <c r="A3" s="1"/>
      <c r="B3" s="1"/>
      <c r="C3" s="1"/>
      <c r="D3" s="1"/>
      <c r="E3" s="1"/>
      <c r="F3" s="1"/>
      <c r="G3" s="1"/>
    </row>
    <row r="4" spans="1:12" ht="15.6" x14ac:dyDescent="0.3">
      <c r="B4" s="1"/>
      <c r="C4" s="1"/>
      <c r="D4" s="1"/>
      <c r="G4" s="1"/>
      <c r="J4" s="1"/>
      <c r="K4" s="1"/>
      <c r="L4" s="1"/>
    </row>
    <row r="5" spans="1:12" ht="15.6" x14ac:dyDescent="0.3">
      <c r="A5" s="1" t="s">
        <v>45</v>
      </c>
      <c r="B5" s="23" t="s">
        <v>47</v>
      </c>
      <c r="C5" s="1" t="s">
        <v>0</v>
      </c>
      <c r="G5" s="1"/>
      <c r="J5" s="1"/>
      <c r="K5" s="23"/>
      <c r="L5" s="1"/>
    </row>
    <row r="6" spans="1:12" ht="15.6" x14ac:dyDescent="0.3">
      <c r="A6" s="1" t="s">
        <v>46</v>
      </c>
      <c r="B6" s="23" t="s">
        <v>47</v>
      </c>
      <c r="C6" s="1" t="s">
        <v>1</v>
      </c>
      <c r="G6" s="1"/>
      <c r="J6" s="1"/>
      <c r="K6" s="23"/>
      <c r="L6" s="1"/>
    </row>
    <row r="7" spans="1:12" ht="15.6" x14ac:dyDescent="0.3">
      <c r="A7" s="1" t="s">
        <v>48</v>
      </c>
      <c r="B7" s="23" t="s">
        <v>47</v>
      </c>
      <c r="C7" s="1" t="s">
        <v>2</v>
      </c>
      <c r="G7" s="1"/>
      <c r="J7" s="1"/>
      <c r="K7" s="23"/>
      <c r="L7" s="1"/>
    </row>
    <row r="8" spans="1:12" ht="15.6" x14ac:dyDescent="0.3">
      <c r="B8" s="1"/>
      <c r="C8" s="1"/>
      <c r="D8" s="1"/>
      <c r="G8" s="2"/>
      <c r="J8" s="1"/>
      <c r="K8" s="1"/>
      <c r="L8" s="1"/>
    </row>
    <row r="9" spans="1:12" ht="15.6" x14ac:dyDescent="0.3">
      <c r="G9" s="1"/>
    </row>
    <row r="10" spans="1:12" ht="15.6" x14ac:dyDescent="0.3">
      <c r="A10" s="1"/>
      <c r="B10" s="1"/>
      <c r="C10" s="1"/>
      <c r="D10" s="1"/>
      <c r="E10" s="1"/>
      <c r="F10" s="1"/>
      <c r="G10" s="1"/>
    </row>
    <row r="11" spans="1:12" ht="16.2" thickBot="1" x14ac:dyDescent="0.35">
      <c r="A11" s="1"/>
      <c r="B11" s="1"/>
      <c r="C11" s="1"/>
      <c r="D11" s="1"/>
      <c r="E11" s="1"/>
      <c r="F11" s="1"/>
      <c r="G11" s="1"/>
    </row>
    <row r="12" spans="1:12" ht="16.2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2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2" ht="15.6" x14ac:dyDescent="0.3">
      <c r="A14" s="34" t="s">
        <v>18</v>
      </c>
      <c r="B14" s="35">
        <v>500</v>
      </c>
      <c r="C14" s="3">
        <v>0.33179199999999998</v>
      </c>
      <c r="D14" s="21">
        <v>0.33178399999999997</v>
      </c>
      <c r="E14" s="21">
        <v>0.33135599999999998</v>
      </c>
      <c r="F14" s="28">
        <v>30</v>
      </c>
      <c r="G14" s="8">
        <f>AVERAGE(C14:E14)</f>
        <v>0.33164399999999999</v>
      </c>
      <c r="H14" s="8">
        <f>G14</f>
        <v>0.33164399999999999</v>
      </c>
      <c r="I14" s="31">
        <f>AVERAGE(H14:H16)</f>
        <v>0.33064488888888888</v>
      </c>
      <c r="J14" s="31">
        <f>_xlfn.STDEV.S(H14:H16)</f>
        <v>4.7016368465713186E-3</v>
      </c>
    </row>
    <row r="15" spans="1:12" ht="15.6" x14ac:dyDescent="0.3">
      <c r="A15" s="34"/>
      <c r="B15" s="35"/>
      <c r="C15" s="21">
        <v>0.32535599999999998</v>
      </c>
      <c r="D15" s="21">
        <v>0.325488</v>
      </c>
      <c r="E15" s="21">
        <v>0.32572800000000002</v>
      </c>
      <c r="F15" s="28"/>
      <c r="G15" s="8">
        <f>AVERAGE(C15:E15)</f>
        <v>0.32552399999999998</v>
      </c>
      <c r="H15" s="8">
        <f t="shared" ref="H15:H25" si="0">G15</f>
        <v>0.32552399999999998</v>
      </c>
      <c r="I15" s="25"/>
      <c r="J15" s="25"/>
    </row>
    <row r="16" spans="1:12" ht="15.6" x14ac:dyDescent="0.3">
      <c r="A16" s="34"/>
      <c r="B16" s="35"/>
      <c r="C16" s="21">
        <v>0.33493200000000001</v>
      </c>
      <c r="D16" s="21">
        <v>0.33466800000000002</v>
      </c>
      <c r="E16" s="21">
        <v>0.3347</v>
      </c>
      <c r="F16" s="28"/>
      <c r="G16" s="8">
        <f>AVERAGE(C16:E16)</f>
        <v>0.33476666666666666</v>
      </c>
      <c r="H16" s="8">
        <f t="shared" si="0"/>
        <v>0.33476666666666666</v>
      </c>
      <c r="I16" s="25"/>
      <c r="J16" s="25"/>
    </row>
    <row r="17" spans="1:10" ht="15.6" x14ac:dyDescent="0.3">
      <c r="A17" s="34" t="s">
        <v>20</v>
      </c>
      <c r="B17" s="35">
        <v>500</v>
      </c>
      <c r="C17" s="3">
        <v>0.33294000000000001</v>
      </c>
      <c r="D17" s="3">
        <v>0.33343</v>
      </c>
      <c r="E17" s="3">
        <v>0.33321000000000001</v>
      </c>
      <c r="F17" s="28">
        <v>60</v>
      </c>
      <c r="G17" s="8">
        <f t="shared" ref="G17:G25" si="1">AVERAGE(C17:E17)</f>
        <v>0.33319333333333334</v>
      </c>
      <c r="H17" s="8">
        <f t="shared" si="0"/>
        <v>0.33319333333333334</v>
      </c>
      <c r="I17" s="25">
        <f>AVERAGE(H17:H19)</f>
        <v>0.33610777777777784</v>
      </c>
      <c r="J17" s="25">
        <f>_xlfn.STDEV.S(H17:H19)</f>
        <v>1.6752889081964123E-2</v>
      </c>
    </row>
    <row r="18" spans="1:10" ht="15.6" x14ac:dyDescent="0.3">
      <c r="A18" s="34"/>
      <c r="B18" s="35"/>
      <c r="C18" s="3">
        <v>0.32111000000000001</v>
      </c>
      <c r="D18" s="3">
        <v>0.32050000000000001</v>
      </c>
      <c r="E18" s="3">
        <v>0.32140000000000002</v>
      </c>
      <c r="F18" s="28"/>
      <c r="G18" s="8">
        <f t="shared" si="1"/>
        <v>0.32100333333333336</v>
      </c>
      <c r="H18" s="8">
        <f t="shared" si="0"/>
        <v>0.32100333333333336</v>
      </c>
      <c r="I18" s="25"/>
      <c r="J18" s="25"/>
    </row>
    <row r="19" spans="1:10" ht="15.6" x14ac:dyDescent="0.3">
      <c r="A19" s="34"/>
      <c r="B19" s="35"/>
      <c r="C19" s="3">
        <v>0.35404999999999998</v>
      </c>
      <c r="D19" s="3">
        <v>0.35419</v>
      </c>
      <c r="E19" s="3">
        <v>0.35414000000000001</v>
      </c>
      <c r="F19" s="28"/>
      <c r="G19" s="8">
        <f t="shared" si="1"/>
        <v>0.3541266666666667</v>
      </c>
      <c r="H19" s="8">
        <f t="shared" si="0"/>
        <v>0.3541266666666667</v>
      </c>
      <c r="I19" s="25"/>
      <c r="J19" s="25"/>
    </row>
    <row r="20" spans="1:10" ht="15.6" x14ac:dyDescent="0.3">
      <c r="A20" s="34" t="s">
        <v>19</v>
      </c>
      <c r="B20" s="35">
        <v>500</v>
      </c>
      <c r="C20" s="3">
        <v>0.32328000000000001</v>
      </c>
      <c r="D20" s="3">
        <v>0.32427</v>
      </c>
      <c r="E20" s="3">
        <v>0.32379000000000002</v>
      </c>
      <c r="F20" s="28">
        <v>90</v>
      </c>
      <c r="G20" s="8">
        <f t="shared" si="1"/>
        <v>0.32378000000000001</v>
      </c>
      <c r="H20" s="8">
        <f t="shared" si="0"/>
        <v>0.32378000000000001</v>
      </c>
      <c r="I20" s="25">
        <f>AVERAGE(H20:H22)</f>
        <v>0.33140222222222221</v>
      </c>
      <c r="J20" s="25">
        <f>_xlfn.STDEV.S(H20:H22)</f>
        <v>9.4364319606590787E-3</v>
      </c>
    </row>
    <row r="21" spans="1:10" ht="15.6" x14ac:dyDescent="0.3">
      <c r="A21" s="34"/>
      <c r="B21" s="35"/>
      <c r="C21" s="3">
        <v>0.32856000000000002</v>
      </c>
      <c r="D21" s="3">
        <v>0.32838000000000001</v>
      </c>
      <c r="E21" s="3">
        <v>0.32846999999999998</v>
      </c>
      <c r="F21" s="28"/>
      <c r="G21" s="8">
        <f t="shared" si="1"/>
        <v>0.32847000000000004</v>
      </c>
      <c r="H21" s="8">
        <f t="shared" si="0"/>
        <v>0.32847000000000004</v>
      </c>
      <c r="I21" s="25"/>
      <c r="J21" s="25"/>
    </row>
    <row r="22" spans="1:10" ht="15.6" x14ac:dyDescent="0.3">
      <c r="A22" s="34"/>
      <c r="B22" s="35"/>
      <c r="C22" s="3">
        <v>0.34166000000000002</v>
      </c>
      <c r="D22" s="3">
        <v>0.34192</v>
      </c>
      <c r="E22" s="3">
        <v>0.34228999999999998</v>
      </c>
      <c r="F22" s="28"/>
      <c r="G22" s="8">
        <f t="shared" si="1"/>
        <v>0.34195666666666669</v>
      </c>
      <c r="H22" s="8">
        <f t="shared" si="0"/>
        <v>0.34195666666666669</v>
      </c>
      <c r="I22" s="25"/>
      <c r="J22" s="25"/>
    </row>
    <row r="23" spans="1:10" ht="15.6" x14ac:dyDescent="0.3">
      <c r="A23" s="38" t="s">
        <v>17</v>
      </c>
      <c r="B23" s="40">
        <v>500</v>
      </c>
      <c r="C23" s="4">
        <v>0.32601000000000002</v>
      </c>
      <c r="D23" s="4">
        <v>0.32677</v>
      </c>
      <c r="E23" s="4">
        <v>0.32679000000000002</v>
      </c>
      <c r="F23" s="29">
        <v>120</v>
      </c>
      <c r="G23" s="10">
        <f t="shared" si="1"/>
        <v>0.32652333333333333</v>
      </c>
      <c r="H23" s="8">
        <f t="shared" si="0"/>
        <v>0.32652333333333333</v>
      </c>
      <c r="I23" s="26">
        <f>AVERAGE(H23:H25)</f>
        <v>0.31717333333333331</v>
      </c>
      <c r="J23" s="26">
        <f>_xlfn.STDEV.S(H23:H25)</f>
        <v>1.2611246744253502E-2</v>
      </c>
    </row>
    <row r="24" spans="1:10" ht="15.6" x14ac:dyDescent="0.3">
      <c r="A24" s="38"/>
      <c r="B24" s="40"/>
      <c r="C24" s="4">
        <v>0.30219000000000001</v>
      </c>
      <c r="D24" s="4">
        <v>0.30329</v>
      </c>
      <c r="E24" s="4">
        <v>0.30301</v>
      </c>
      <c r="F24" s="29"/>
      <c r="G24" s="10">
        <f t="shared" si="1"/>
        <v>0.30282999999999999</v>
      </c>
      <c r="H24" s="8">
        <f t="shared" si="0"/>
        <v>0.30282999999999999</v>
      </c>
      <c r="I24" s="26"/>
      <c r="J24" s="26"/>
    </row>
    <row r="25" spans="1:10" ht="16.2" thickBot="1" x14ac:dyDescent="0.35">
      <c r="A25" s="39"/>
      <c r="B25" s="41"/>
      <c r="C25" s="5">
        <v>0.32166</v>
      </c>
      <c r="D25" s="5">
        <v>0.32224999999999998</v>
      </c>
      <c r="E25" s="5">
        <v>0.32258999999999999</v>
      </c>
      <c r="F25" s="30"/>
      <c r="G25" s="11">
        <f t="shared" si="1"/>
        <v>0.32216666666666666</v>
      </c>
      <c r="H25" s="11">
        <f t="shared" si="0"/>
        <v>0.32216666666666666</v>
      </c>
      <c r="I25" s="27"/>
      <c r="J25" s="27"/>
    </row>
    <row r="26" spans="1:10" ht="15" thickTop="1" x14ac:dyDescent="0.3"/>
    <row r="28" spans="1:10" x14ac:dyDescent="0.3">
      <c r="A28" t="s">
        <v>52</v>
      </c>
      <c r="B28" t="s">
        <v>31</v>
      </c>
      <c r="C28" t="s">
        <v>32</v>
      </c>
    </row>
    <row r="29" spans="1:10" x14ac:dyDescent="0.3">
      <c r="A29">
        <v>30</v>
      </c>
      <c r="B29" s="9">
        <f>I14</f>
        <v>0.33064488888888888</v>
      </c>
      <c r="C29" s="9">
        <f>J14</f>
        <v>4.7016368465713186E-3</v>
      </c>
    </row>
    <row r="30" spans="1:10" x14ac:dyDescent="0.3">
      <c r="A30">
        <v>60</v>
      </c>
      <c r="B30" s="9">
        <f>I17</f>
        <v>0.33610777777777784</v>
      </c>
      <c r="C30" s="9">
        <f>J17</f>
        <v>1.6752889081964123E-2</v>
      </c>
    </row>
    <row r="31" spans="1:10" x14ac:dyDescent="0.3">
      <c r="A31">
        <v>90</v>
      </c>
      <c r="B31" s="9">
        <f>I20</f>
        <v>0.33140222222222221</v>
      </c>
      <c r="C31" s="9">
        <f>J20</f>
        <v>9.4364319606590787E-3</v>
      </c>
    </row>
    <row r="32" spans="1:10" x14ac:dyDescent="0.3">
      <c r="A32">
        <v>120</v>
      </c>
      <c r="B32" s="9">
        <f>I23</f>
        <v>0.31717333333333331</v>
      </c>
      <c r="C32" s="9">
        <f>J23</f>
        <v>1.2611246744253502E-2</v>
      </c>
    </row>
  </sheetData>
  <mergeCells count="29">
    <mergeCell ref="A23:A25"/>
    <mergeCell ref="B23:B25"/>
    <mergeCell ref="A17:A19"/>
    <mergeCell ref="B17:B19"/>
    <mergeCell ref="A20:A22"/>
    <mergeCell ref="B20:B22"/>
    <mergeCell ref="A14:A16"/>
    <mergeCell ref="B14:B16"/>
    <mergeCell ref="F12:F13"/>
    <mergeCell ref="G12:G13"/>
    <mergeCell ref="A12:A13"/>
    <mergeCell ref="B12:B13"/>
    <mergeCell ref="C12:E12"/>
    <mergeCell ref="C13:E13"/>
    <mergeCell ref="H12:H13"/>
    <mergeCell ref="J12:J13"/>
    <mergeCell ref="I12:I13"/>
    <mergeCell ref="F14:F16"/>
    <mergeCell ref="F17:F19"/>
    <mergeCell ref="I14:I16"/>
    <mergeCell ref="I17:I19"/>
    <mergeCell ref="I20:I22"/>
    <mergeCell ref="I23:I25"/>
    <mergeCell ref="F20:F22"/>
    <mergeCell ref="F23:F25"/>
    <mergeCell ref="J14:J16"/>
    <mergeCell ref="J17:J19"/>
    <mergeCell ref="J20:J22"/>
    <mergeCell ref="J23:J2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topLeftCell="A25" zoomScale="70" zoomScaleNormal="70" workbookViewId="0">
      <selection activeCell="A12" sqref="A12:J13"/>
    </sheetView>
  </sheetViews>
  <sheetFormatPr defaultRowHeight="14.4" x14ac:dyDescent="0.3"/>
  <cols>
    <col min="1" max="1" width="22.44140625" customWidth="1"/>
    <col min="2" max="2" width="10.5546875" bestFit="1" customWidth="1"/>
    <col min="3" max="3" width="14" customWidth="1"/>
    <col min="4" max="4" width="9" bestFit="1" customWidth="1"/>
    <col min="5" max="5" width="10.33203125" customWidth="1"/>
    <col min="6" max="6" width="9.21875" bestFit="1" customWidth="1"/>
    <col min="7" max="7" width="12" customWidth="1"/>
    <col min="8" max="8" width="14.44140625" customWidth="1"/>
    <col min="9" max="9" width="13.77734375" customWidth="1"/>
    <col min="10" max="10" width="12.6640625" customWidth="1"/>
    <col min="11" max="11" width="10.77734375" bestFit="1" customWidth="1"/>
  </cols>
  <sheetData>
    <row r="1" spans="1:10" ht="15.6" x14ac:dyDescent="0.3">
      <c r="A1" s="1" t="s">
        <v>44</v>
      </c>
      <c r="B1" s="1"/>
      <c r="C1" s="1"/>
      <c r="D1" s="1"/>
      <c r="E1" s="1"/>
      <c r="F1" s="1"/>
      <c r="G1" s="1"/>
      <c r="H1" s="1"/>
    </row>
    <row r="2" spans="1:10" ht="15.6" x14ac:dyDescent="0.3">
      <c r="B2" s="1"/>
      <c r="C2" s="1"/>
      <c r="D2" s="1"/>
      <c r="E2" s="1"/>
      <c r="F2" s="1"/>
      <c r="G2" s="1"/>
      <c r="H2" s="1"/>
    </row>
    <row r="3" spans="1:10" ht="15.6" x14ac:dyDescent="0.3">
      <c r="A3" s="1"/>
      <c r="B3" s="1"/>
      <c r="C3" s="1"/>
      <c r="D3" s="1"/>
      <c r="E3" s="1"/>
      <c r="F3" s="1"/>
      <c r="G3" s="1"/>
      <c r="H3" s="1"/>
    </row>
    <row r="4" spans="1:10" ht="15.6" x14ac:dyDescent="0.3">
      <c r="A4" s="1"/>
      <c r="B4" s="1"/>
      <c r="C4" s="1"/>
      <c r="D4" s="1"/>
      <c r="E4" s="1"/>
      <c r="F4" s="2"/>
      <c r="G4" s="1"/>
      <c r="H4" s="1"/>
    </row>
    <row r="5" spans="1:10" ht="15.6" x14ac:dyDescent="0.3">
      <c r="A5" s="1" t="s">
        <v>45</v>
      </c>
      <c r="B5" s="23" t="s">
        <v>47</v>
      </c>
      <c r="C5" s="1" t="s">
        <v>0</v>
      </c>
      <c r="D5" s="1"/>
      <c r="E5" s="1"/>
      <c r="F5" s="1"/>
      <c r="G5" s="1"/>
      <c r="H5" s="1"/>
    </row>
    <row r="6" spans="1:10" ht="15.6" x14ac:dyDescent="0.3">
      <c r="A6" s="1" t="s">
        <v>46</v>
      </c>
      <c r="B6" s="23" t="s">
        <v>47</v>
      </c>
      <c r="C6" s="1" t="s">
        <v>1</v>
      </c>
      <c r="D6" s="1"/>
      <c r="E6" s="1"/>
      <c r="F6" s="1"/>
      <c r="G6" s="1"/>
      <c r="H6" s="1"/>
    </row>
    <row r="7" spans="1:10" ht="15.6" x14ac:dyDescent="0.3">
      <c r="A7" s="1" t="s">
        <v>48</v>
      </c>
      <c r="B7" s="23" t="s">
        <v>47</v>
      </c>
      <c r="C7" s="1" t="s">
        <v>2</v>
      </c>
      <c r="D7" s="1"/>
      <c r="E7" s="1"/>
      <c r="F7" s="1"/>
      <c r="G7" s="1"/>
      <c r="H7" s="1"/>
    </row>
    <row r="8" spans="1:10" ht="15.6" x14ac:dyDescent="0.3">
      <c r="D8" s="1"/>
      <c r="E8" s="1"/>
      <c r="F8" s="1"/>
      <c r="G8" s="2"/>
      <c r="H8" s="1"/>
    </row>
    <row r="9" spans="1:10" ht="15.6" x14ac:dyDescent="0.3">
      <c r="D9" s="1"/>
      <c r="E9" s="1"/>
      <c r="F9" s="1"/>
      <c r="G9" s="1"/>
      <c r="H9" s="1"/>
    </row>
    <row r="10" spans="1:10" ht="15.6" x14ac:dyDescent="0.3">
      <c r="A10" s="1"/>
      <c r="B10" s="1"/>
      <c r="C10" s="1"/>
      <c r="D10" s="1"/>
      <c r="E10" s="1"/>
      <c r="F10" s="1"/>
      <c r="G10" s="1"/>
      <c r="H10" s="1"/>
    </row>
    <row r="11" spans="1:10" ht="16.2" thickBot="1" x14ac:dyDescent="0.35">
      <c r="A11" s="1"/>
      <c r="B11" s="1"/>
      <c r="C11" s="1"/>
      <c r="D11" s="1"/>
      <c r="E11" s="1"/>
      <c r="F11" s="1"/>
      <c r="G11" s="1"/>
      <c r="H11" s="1"/>
    </row>
    <row r="12" spans="1:10" ht="43.8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0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0" ht="15.6" x14ac:dyDescent="0.3">
      <c r="A14" s="35" t="s">
        <v>4</v>
      </c>
      <c r="B14" s="35">
        <v>500</v>
      </c>
      <c r="C14" s="3">
        <v>0.45155000000000001</v>
      </c>
      <c r="D14" s="3">
        <v>0.45113999999999999</v>
      </c>
      <c r="E14" s="3">
        <v>0.45066000000000001</v>
      </c>
      <c r="F14" s="28">
        <v>30</v>
      </c>
      <c r="G14" s="8">
        <f t="shared" ref="G14:G37" si="0">AVERAGE(C14:E14)</f>
        <v>0.45111666666666667</v>
      </c>
      <c r="H14" s="8">
        <f>G14</f>
        <v>0.45111666666666667</v>
      </c>
      <c r="I14" s="25">
        <f>AVERAGE(H14:H16)</f>
        <v>0.45655666666666667</v>
      </c>
      <c r="J14" s="25">
        <f>_xlfn.STDEV.S(H14:H16)</f>
        <v>1.0783561563787715E-2</v>
      </c>
    </row>
    <row r="15" spans="1:10" ht="15.6" x14ac:dyDescent="0.3">
      <c r="A15" s="35"/>
      <c r="B15" s="35"/>
      <c r="C15" s="3">
        <v>0.4491</v>
      </c>
      <c r="D15" s="3">
        <v>0.44993</v>
      </c>
      <c r="E15" s="3">
        <v>0.44969999999999999</v>
      </c>
      <c r="F15" s="28"/>
      <c r="G15" s="8">
        <f t="shared" si="0"/>
        <v>0.44957666666666668</v>
      </c>
      <c r="H15" s="8">
        <f t="shared" ref="H15:H37" si="1">G15</f>
        <v>0.44957666666666668</v>
      </c>
      <c r="I15" s="25"/>
      <c r="J15" s="25"/>
    </row>
    <row r="16" spans="1:10" ht="15.6" x14ac:dyDescent="0.3">
      <c r="A16" s="35"/>
      <c r="B16" s="35"/>
      <c r="C16" s="3">
        <v>0.46836</v>
      </c>
      <c r="D16" s="3">
        <v>0.46922999999999998</v>
      </c>
      <c r="E16" s="3">
        <v>0.46933999999999998</v>
      </c>
      <c r="F16" s="28"/>
      <c r="G16" s="8">
        <f t="shared" si="0"/>
        <v>0.46897666666666665</v>
      </c>
      <c r="H16" s="8">
        <f t="shared" si="1"/>
        <v>0.46897666666666665</v>
      </c>
      <c r="I16" s="25"/>
      <c r="J16" s="25"/>
    </row>
    <row r="17" spans="1:10" ht="15.6" x14ac:dyDescent="0.3">
      <c r="A17" s="35" t="s">
        <v>5</v>
      </c>
      <c r="B17" s="35">
        <v>500</v>
      </c>
      <c r="C17" s="3">
        <v>0.48995</v>
      </c>
      <c r="D17" s="3">
        <v>0.48985000000000001</v>
      </c>
      <c r="E17" s="3">
        <v>0.48951</v>
      </c>
      <c r="F17" s="28">
        <v>60</v>
      </c>
      <c r="G17" s="8">
        <f t="shared" si="0"/>
        <v>0.48977000000000004</v>
      </c>
      <c r="H17" s="8">
        <f t="shared" si="1"/>
        <v>0.48977000000000004</v>
      </c>
      <c r="I17" s="25">
        <f>AVERAGE(H17:H19)</f>
        <v>0.48611555555555558</v>
      </c>
      <c r="J17" s="25">
        <f>_xlfn.STDEV.S(H17:H19)</f>
        <v>4.2511597546151438E-3</v>
      </c>
    </row>
    <row r="18" spans="1:10" ht="15.6" x14ac:dyDescent="0.3">
      <c r="A18" s="35"/>
      <c r="B18" s="35"/>
      <c r="C18" s="3">
        <v>0.48127999999999999</v>
      </c>
      <c r="D18" s="3">
        <v>0.48176000000000002</v>
      </c>
      <c r="E18" s="3">
        <v>0.48131000000000002</v>
      </c>
      <c r="F18" s="28"/>
      <c r="G18" s="8">
        <f t="shared" si="0"/>
        <v>0.48144999999999999</v>
      </c>
      <c r="H18" s="8">
        <f t="shared" si="1"/>
        <v>0.48144999999999999</v>
      </c>
      <c r="I18" s="25"/>
      <c r="J18" s="25"/>
    </row>
    <row r="19" spans="1:10" ht="15.6" x14ac:dyDescent="0.3">
      <c r="A19" s="35"/>
      <c r="B19" s="35"/>
      <c r="C19" s="3">
        <v>0.48679</v>
      </c>
      <c r="D19" s="3">
        <v>0.48679</v>
      </c>
      <c r="E19" s="3">
        <v>0.48780000000000001</v>
      </c>
      <c r="F19" s="28"/>
      <c r="G19" s="8">
        <f t="shared" si="0"/>
        <v>0.48712666666666671</v>
      </c>
      <c r="H19" s="8">
        <f t="shared" si="1"/>
        <v>0.48712666666666671</v>
      </c>
      <c r="I19" s="25"/>
      <c r="J19" s="25"/>
    </row>
    <row r="20" spans="1:10" ht="15.6" x14ac:dyDescent="0.3">
      <c r="A20" s="35" t="s">
        <v>6</v>
      </c>
      <c r="B20" s="35">
        <v>500</v>
      </c>
      <c r="C20" s="3">
        <v>0.35324</v>
      </c>
      <c r="D20" s="3">
        <v>0.35288000000000003</v>
      </c>
      <c r="E20" s="3">
        <v>0.35225000000000001</v>
      </c>
      <c r="F20" s="28">
        <v>90</v>
      </c>
      <c r="G20" s="8">
        <f t="shared" si="0"/>
        <v>0.35278999999999999</v>
      </c>
      <c r="H20" s="8">
        <f t="shared" si="1"/>
        <v>0.35278999999999999</v>
      </c>
      <c r="I20" s="25">
        <f>AVERAGE(H20:H22)</f>
        <v>0.35488999999999998</v>
      </c>
      <c r="J20" s="25">
        <f>_xlfn.STDEV.S(H20:H22)</f>
        <v>8.4806315278469213E-3</v>
      </c>
    </row>
    <row r="21" spans="1:10" ht="15.6" x14ac:dyDescent="0.3">
      <c r="A21" s="35"/>
      <c r="B21" s="35"/>
      <c r="C21" s="3">
        <v>0.36416999999999999</v>
      </c>
      <c r="D21" s="3">
        <v>0.36454999999999999</v>
      </c>
      <c r="E21" s="3">
        <v>0.36395</v>
      </c>
      <c r="F21" s="28"/>
      <c r="G21" s="8">
        <f t="shared" si="0"/>
        <v>0.36422333333333334</v>
      </c>
      <c r="H21" s="8">
        <f t="shared" si="1"/>
        <v>0.36422333333333334</v>
      </c>
      <c r="I21" s="25"/>
      <c r="J21" s="25"/>
    </row>
    <row r="22" spans="1:10" ht="15.6" x14ac:dyDescent="0.3">
      <c r="A22" s="35"/>
      <c r="B22" s="35"/>
      <c r="C22" s="3">
        <v>0.34794000000000003</v>
      </c>
      <c r="D22" s="3">
        <v>0.34804000000000002</v>
      </c>
      <c r="E22" s="3">
        <v>0.34699000000000002</v>
      </c>
      <c r="F22" s="28"/>
      <c r="G22" s="8">
        <f t="shared" si="0"/>
        <v>0.34765666666666667</v>
      </c>
      <c r="H22" s="8">
        <f t="shared" si="1"/>
        <v>0.34765666666666667</v>
      </c>
      <c r="I22" s="25"/>
      <c r="J22" s="25"/>
    </row>
    <row r="23" spans="1:10" ht="15.6" x14ac:dyDescent="0.3">
      <c r="A23" s="35" t="s">
        <v>7</v>
      </c>
      <c r="B23" s="35">
        <v>500</v>
      </c>
      <c r="C23" s="3">
        <v>0.34265000000000001</v>
      </c>
      <c r="D23" s="3">
        <v>0.34375</v>
      </c>
      <c r="E23" s="3">
        <v>0.34375</v>
      </c>
      <c r="F23" s="28">
        <v>120</v>
      </c>
      <c r="G23" s="8">
        <f t="shared" si="0"/>
        <v>0.34338333333333332</v>
      </c>
      <c r="H23" s="8">
        <f t="shared" si="1"/>
        <v>0.34338333333333332</v>
      </c>
      <c r="I23" s="25">
        <f>AVERAGE(H23:H25)</f>
        <v>0.33088111111111113</v>
      </c>
      <c r="J23" s="25">
        <f>_xlfn.STDEV.S(H23:H25)</f>
        <v>1.1250439168382776E-2</v>
      </c>
    </row>
    <row r="24" spans="1:10" ht="15.6" x14ac:dyDescent="0.3">
      <c r="A24" s="35"/>
      <c r="B24" s="35"/>
      <c r="C24" s="3">
        <v>0.32194</v>
      </c>
      <c r="D24" s="3">
        <v>0.32129999999999997</v>
      </c>
      <c r="E24" s="3">
        <v>0.32147999999999999</v>
      </c>
      <c r="F24" s="28"/>
      <c r="G24" s="8">
        <f t="shared" si="0"/>
        <v>0.32157333333333332</v>
      </c>
      <c r="H24" s="8">
        <f t="shared" si="1"/>
        <v>0.32157333333333332</v>
      </c>
      <c r="I24" s="25"/>
      <c r="J24" s="25"/>
    </row>
    <row r="25" spans="1:10" ht="15.6" x14ac:dyDescent="0.3">
      <c r="A25" s="35"/>
      <c r="B25" s="35"/>
      <c r="C25" s="3">
        <v>0.32840000000000003</v>
      </c>
      <c r="D25" s="3">
        <v>0.32740000000000002</v>
      </c>
      <c r="E25" s="3">
        <v>0.32726</v>
      </c>
      <c r="F25" s="28"/>
      <c r="G25" s="8">
        <f t="shared" si="0"/>
        <v>0.32768666666666668</v>
      </c>
      <c r="H25" s="8">
        <f t="shared" si="1"/>
        <v>0.32768666666666668</v>
      </c>
      <c r="I25" s="25"/>
      <c r="J25" s="25"/>
    </row>
    <row r="26" spans="1:10" ht="15.6" x14ac:dyDescent="0.3">
      <c r="A26" s="35" t="s">
        <v>8</v>
      </c>
      <c r="B26" s="35">
        <v>500</v>
      </c>
      <c r="C26" s="3">
        <v>0.30942999999999998</v>
      </c>
      <c r="D26" s="3">
        <v>0.31064000000000003</v>
      </c>
      <c r="E26" s="3">
        <v>0.31031999999999998</v>
      </c>
      <c r="F26" s="28">
        <v>150</v>
      </c>
      <c r="G26" s="8">
        <f t="shared" si="0"/>
        <v>0.31013000000000002</v>
      </c>
      <c r="H26" s="8">
        <f t="shared" si="1"/>
        <v>0.31013000000000002</v>
      </c>
      <c r="I26" s="25">
        <f>AVERAGE(H26:H28)</f>
        <v>0.30725111111111114</v>
      </c>
      <c r="J26" s="25">
        <f>_xlfn.STDEV.S(H26:H28)</f>
        <v>2.6271918538692757E-3</v>
      </c>
    </row>
    <row r="27" spans="1:10" ht="15.6" x14ac:dyDescent="0.3">
      <c r="A27" s="35"/>
      <c r="B27" s="35"/>
      <c r="C27" s="3">
        <v>0.30660999999999999</v>
      </c>
      <c r="D27" s="3">
        <v>0.30482999999999999</v>
      </c>
      <c r="E27" s="3">
        <v>0.30351</v>
      </c>
      <c r="F27" s="28"/>
      <c r="G27" s="8">
        <f t="shared" si="0"/>
        <v>0.30498333333333333</v>
      </c>
      <c r="H27" s="8">
        <f t="shared" si="1"/>
        <v>0.30498333333333333</v>
      </c>
      <c r="I27" s="25"/>
      <c r="J27" s="25"/>
    </row>
    <row r="28" spans="1:10" ht="15.6" x14ac:dyDescent="0.3">
      <c r="A28" s="35"/>
      <c r="B28" s="35"/>
      <c r="C28" s="3">
        <v>0.30921999999999999</v>
      </c>
      <c r="D28" s="3">
        <v>0.30568000000000001</v>
      </c>
      <c r="E28" s="3">
        <v>0.30502000000000001</v>
      </c>
      <c r="F28" s="28"/>
      <c r="G28" s="8">
        <f t="shared" si="0"/>
        <v>0.30664000000000002</v>
      </c>
      <c r="H28" s="8">
        <f t="shared" si="1"/>
        <v>0.30664000000000002</v>
      </c>
      <c r="I28" s="25"/>
      <c r="J28" s="25"/>
    </row>
    <row r="29" spans="1:10" ht="15.6" x14ac:dyDescent="0.3">
      <c r="A29" s="35" t="s">
        <v>9</v>
      </c>
      <c r="B29" s="35">
        <v>500</v>
      </c>
      <c r="C29" s="3">
        <v>0.28942000000000001</v>
      </c>
      <c r="D29" s="3">
        <v>0.28869</v>
      </c>
      <c r="E29" s="3">
        <v>0.28855999999999998</v>
      </c>
      <c r="F29" s="28">
        <v>180</v>
      </c>
      <c r="G29" s="8">
        <f t="shared" si="0"/>
        <v>0.28889000000000004</v>
      </c>
      <c r="H29" s="8">
        <f t="shared" si="1"/>
        <v>0.28889000000000004</v>
      </c>
      <c r="I29" s="25">
        <f>AVERAGE(H29:H31)</f>
        <v>0.30124666666666666</v>
      </c>
      <c r="J29" s="25">
        <f>_xlfn.STDEV.S(H29:H31)</f>
        <v>1.0701216441757104E-2</v>
      </c>
    </row>
    <row r="30" spans="1:10" ht="15.6" x14ac:dyDescent="0.3">
      <c r="A30" s="35"/>
      <c r="B30" s="35"/>
      <c r="C30" s="3">
        <v>0.30629000000000001</v>
      </c>
      <c r="D30" s="3">
        <v>0.30753999999999998</v>
      </c>
      <c r="E30" s="3">
        <v>0.30836999999999998</v>
      </c>
      <c r="F30" s="28"/>
      <c r="G30" s="8">
        <f t="shared" si="0"/>
        <v>0.30739999999999995</v>
      </c>
      <c r="H30" s="8">
        <f t="shared" si="1"/>
        <v>0.30739999999999995</v>
      </c>
      <c r="I30" s="25"/>
      <c r="J30" s="25"/>
    </row>
    <row r="31" spans="1:10" ht="15.6" x14ac:dyDescent="0.3">
      <c r="A31" s="35"/>
      <c r="B31" s="35"/>
      <c r="C31" s="3">
        <v>0.30818000000000001</v>
      </c>
      <c r="D31" s="3">
        <v>0.30669999999999997</v>
      </c>
      <c r="E31" s="3">
        <v>0.30747000000000002</v>
      </c>
      <c r="F31" s="28"/>
      <c r="G31" s="8">
        <f t="shared" si="0"/>
        <v>0.30745</v>
      </c>
      <c r="H31" s="8">
        <f t="shared" si="1"/>
        <v>0.30745</v>
      </c>
      <c r="I31" s="25"/>
      <c r="J31" s="25"/>
    </row>
    <row r="32" spans="1:10" ht="15.6" x14ac:dyDescent="0.3">
      <c r="A32" s="35" t="s">
        <v>10</v>
      </c>
      <c r="B32" s="35">
        <v>500</v>
      </c>
      <c r="C32" s="3">
        <v>0.30881999999999998</v>
      </c>
      <c r="D32" s="3">
        <v>0.30837999999999999</v>
      </c>
      <c r="E32" s="3">
        <v>0.30853999999999998</v>
      </c>
      <c r="F32" s="28">
        <v>210</v>
      </c>
      <c r="G32" s="8">
        <f t="shared" si="0"/>
        <v>0.30858000000000002</v>
      </c>
      <c r="H32" s="8">
        <f t="shared" si="1"/>
        <v>0.30858000000000002</v>
      </c>
      <c r="I32" s="25">
        <f>AVERAGE(H32:H34)</f>
        <v>0.30667444444444447</v>
      </c>
      <c r="J32" s="25">
        <f>_xlfn.STDEV.S(H32:H34)</f>
        <v>3.5989849392006057E-3</v>
      </c>
    </row>
    <row r="33" spans="1:10" ht="15.6" x14ac:dyDescent="0.3">
      <c r="A33" s="35"/>
      <c r="B33" s="35"/>
      <c r="C33" s="3">
        <v>0.30269000000000001</v>
      </c>
      <c r="D33" s="3">
        <v>0.30259999999999998</v>
      </c>
      <c r="E33" s="3">
        <v>0.30227999999999999</v>
      </c>
      <c r="F33" s="28"/>
      <c r="G33" s="8">
        <f t="shared" si="0"/>
        <v>0.30252333333333331</v>
      </c>
      <c r="H33" s="8">
        <f t="shared" si="1"/>
        <v>0.30252333333333331</v>
      </c>
      <c r="I33" s="25"/>
      <c r="J33" s="25"/>
    </row>
    <row r="34" spans="1:10" ht="15.6" x14ac:dyDescent="0.3">
      <c r="A34" s="35"/>
      <c r="B34" s="35"/>
      <c r="C34" s="3">
        <v>0.30843999999999999</v>
      </c>
      <c r="D34" s="3">
        <v>0.30929000000000001</v>
      </c>
      <c r="E34" s="3">
        <v>0.30903000000000003</v>
      </c>
      <c r="F34" s="28"/>
      <c r="G34" s="8">
        <f t="shared" si="0"/>
        <v>0.30892000000000003</v>
      </c>
      <c r="H34" s="8">
        <f t="shared" si="1"/>
        <v>0.30892000000000003</v>
      </c>
      <c r="I34" s="25"/>
      <c r="J34" s="25"/>
    </row>
    <row r="35" spans="1:10" ht="15.6" x14ac:dyDescent="0.3">
      <c r="A35" s="40" t="s">
        <v>11</v>
      </c>
      <c r="B35" s="40">
        <v>500</v>
      </c>
      <c r="C35" s="4">
        <v>0.34882999999999997</v>
      </c>
      <c r="D35" s="4">
        <v>0.34904000000000002</v>
      </c>
      <c r="E35" s="4">
        <v>0.34811999999999999</v>
      </c>
      <c r="F35" s="29">
        <v>240</v>
      </c>
      <c r="G35" s="10">
        <f t="shared" si="0"/>
        <v>0.34866333333333333</v>
      </c>
      <c r="H35" s="8">
        <f t="shared" si="1"/>
        <v>0.34866333333333333</v>
      </c>
      <c r="I35" s="26">
        <f>AVERAGE(H35:H37)</f>
        <v>0.33984333333333333</v>
      </c>
      <c r="J35" s="26">
        <f>_xlfn.STDEV.S(H35:H37)</f>
        <v>1.0331481554506626E-2</v>
      </c>
    </row>
    <row r="36" spans="1:10" ht="15.6" x14ac:dyDescent="0.3">
      <c r="A36" s="40"/>
      <c r="B36" s="40"/>
      <c r="C36" s="4">
        <v>0.34319</v>
      </c>
      <c r="D36" s="4">
        <v>0.34242</v>
      </c>
      <c r="E36" s="4">
        <v>0.34155999999999997</v>
      </c>
      <c r="F36" s="29"/>
      <c r="G36" s="10">
        <f t="shared" si="0"/>
        <v>0.34238999999999997</v>
      </c>
      <c r="H36" s="8">
        <f t="shared" si="1"/>
        <v>0.34238999999999997</v>
      </c>
      <c r="I36" s="26"/>
      <c r="J36" s="26"/>
    </row>
    <row r="37" spans="1:10" ht="16.2" thickBot="1" x14ac:dyDescent="0.35">
      <c r="A37" s="41"/>
      <c r="B37" s="41"/>
      <c r="C37" s="5">
        <v>0.32828000000000002</v>
      </c>
      <c r="D37" s="5">
        <v>0.32868000000000003</v>
      </c>
      <c r="E37" s="5">
        <v>0.32846999999999998</v>
      </c>
      <c r="F37" s="30"/>
      <c r="G37" s="11">
        <f t="shared" si="0"/>
        <v>0.32847666666666669</v>
      </c>
      <c r="H37" s="11">
        <f t="shared" si="1"/>
        <v>0.32847666666666669</v>
      </c>
      <c r="I37" s="27"/>
      <c r="J37" s="27"/>
    </row>
    <row r="38" spans="1:10" ht="16.2" thickTop="1" x14ac:dyDescent="0.3">
      <c r="A38" s="1"/>
      <c r="B38" s="1"/>
      <c r="C38" s="1"/>
      <c r="D38" s="1"/>
      <c r="E38" s="1"/>
      <c r="F38" s="1"/>
      <c r="G38" s="1"/>
      <c r="H38" s="1"/>
    </row>
    <row r="39" spans="1:10" ht="15.6" x14ac:dyDescent="0.3">
      <c r="A39" s="1"/>
      <c r="B39" s="1"/>
      <c r="C39" s="1"/>
      <c r="D39" s="1"/>
      <c r="E39" s="1"/>
      <c r="F39" s="1"/>
      <c r="G39" s="1"/>
      <c r="H39" s="1"/>
    </row>
    <row r="40" spans="1:10" ht="15.6" x14ac:dyDescent="0.3">
      <c r="A40" s="1" t="s">
        <v>52</v>
      </c>
      <c r="B40" s="1" t="s">
        <v>31</v>
      </c>
      <c r="C40" s="1" t="s">
        <v>32</v>
      </c>
      <c r="D40" s="1"/>
      <c r="E40" s="1"/>
      <c r="F40" s="1"/>
      <c r="G40" s="1"/>
      <c r="H40" s="1"/>
    </row>
    <row r="41" spans="1:10" ht="15.6" x14ac:dyDescent="0.3">
      <c r="A41" s="1">
        <v>30</v>
      </c>
      <c r="B41" s="8">
        <f>I14</f>
        <v>0.45655666666666667</v>
      </c>
      <c r="C41" s="8">
        <f>J14</f>
        <v>1.0783561563787715E-2</v>
      </c>
      <c r="D41" s="1"/>
      <c r="E41" s="1"/>
      <c r="F41" s="1"/>
      <c r="G41" s="1"/>
      <c r="H41" s="1"/>
    </row>
    <row r="42" spans="1:10" ht="15.6" x14ac:dyDescent="0.3">
      <c r="A42" s="1">
        <f>A41+30</f>
        <v>60</v>
      </c>
      <c r="B42" s="8">
        <f>I17</f>
        <v>0.48611555555555558</v>
      </c>
      <c r="C42" s="8">
        <f>J17</f>
        <v>4.2511597546151438E-3</v>
      </c>
      <c r="D42" s="1"/>
      <c r="E42" s="1"/>
      <c r="F42" s="1"/>
      <c r="G42" s="1"/>
      <c r="H42" s="1"/>
    </row>
    <row r="43" spans="1:10" ht="15.6" x14ac:dyDescent="0.3">
      <c r="A43" s="1">
        <f t="shared" ref="A43:A47" si="2">A42+30</f>
        <v>90</v>
      </c>
      <c r="B43" s="8">
        <f>I20</f>
        <v>0.35488999999999998</v>
      </c>
      <c r="C43" s="8">
        <f>J20</f>
        <v>8.4806315278469213E-3</v>
      </c>
      <c r="D43" s="1"/>
      <c r="E43" s="1"/>
      <c r="F43" s="1"/>
      <c r="G43" s="1"/>
      <c r="H43" s="1"/>
    </row>
    <row r="44" spans="1:10" ht="15.6" x14ac:dyDescent="0.3">
      <c r="A44" s="1">
        <f t="shared" si="2"/>
        <v>120</v>
      </c>
      <c r="B44" s="8">
        <f>I23</f>
        <v>0.33088111111111113</v>
      </c>
      <c r="C44" s="8">
        <f>J23</f>
        <v>1.1250439168382776E-2</v>
      </c>
      <c r="D44" s="1"/>
      <c r="E44" s="1"/>
      <c r="F44" s="1"/>
      <c r="G44" s="1"/>
      <c r="H44" s="1"/>
    </row>
    <row r="45" spans="1:10" ht="15.6" x14ac:dyDescent="0.3">
      <c r="A45" s="1">
        <f t="shared" si="2"/>
        <v>150</v>
      </c>
      <c r="B45" s="8">
        <f>I26</f>
        <v>0.30725111111111114</v>
      </c>
      <c r="C45" s="8">
        <f>J26</f>
        <v>2.6271918538692757E-3</v>
      </c>
      <c r="D45" s="1"/>
      <c r="E45" s="1"/>
      <c r="F45" s="1"/>
      <c r="G45" s="1"/>
      <c r="H45" s="1"/>
    </row>
    <row r="46" spans="1:10" ht="15.6" x14ac:dyDescent="0.3">
      <c r="A46" s="1">
        <f t="shared" si="2"/>
        <v>180</v>
      </c>
      <c r="B46" s="8">
        <f>I29</f>
        <v>0.30124666666666666</v>
      </c>
      <c r="C46" s="8">
        <f>J29</f>
        <v>1.0701216441757104E-2</v>
      </c>
      <c r="D46" s="1"/>
      <c r="E46" s="1"/>
      <c r="F46" s="1"/>
      <c r="G46" s="1"/>
      <c r="H46" s="1"/>
    </row>
    <row r="47" spans="1:10" ht="15.6" x14ac:dyDescent="0.3">
      <c r="A47" s="1">
        <f t="shared" si="2"/>
        <v>210</v>
      </c>
      <c r="B47" s="8">
        <f>I32</f>
        <v>0.30667444444444447</v>
      </c>
      <c r="C47" s="8">
        <f>J32</f>
        <v>3.5989849392006057E-3</v>
      </c>
      <c r="D47" s="1"/>
      <c r="E47" s="1"/>
      <c r="F47" s="1"/>
      <c r="G47" s="1"/>
      <c r="H47" s="1"/>
    </row>
    <row r="48" spans="1:10" ht="15.6" x14ac:dyDescent="0.3">
      <c r="A48" s="1">
        <f>A47+30</f>
        <v>240</v>
      </c>
      <c r="B48" s="8">
        <f>I35</f>
        <v>0.33984333333333333</v>
      </c>
      <c r="C48" s="8">
        <f>J35</f>
        <v>1.0331481554506626E-2</v>
      </c>
      <c r="D48" s="1"/>
      <c r="E48" s="1"/>
      <c r="F48" s="1"/>
      <c r="G48" s="1"/>
      <c r="H48" s="1"/>
    </row>
    <row r="49" spans="1:8" ht="15.6" x14ac:dyDescent="0.3">
      <c r="A49" s="1"/>
      <c r="B49" s="8"/>
      <c r="C49" s="1"/>
      <c r="D49" s="1"/>
      <c r="E49" s="1"/>
      <c r="F49" s="1"/>
      <c r="G49" s="1"/>
      <c r="H49" s="1"/>
    </row>
    <row r="50" spans="1:8" ht="15.6" x14ac:dyDescent="0.3">
      <c r="A50" s="1"/>
      <c r="C50" s="1"/>
      <c r="D50" s="1"/>
      <c r="E50" s="1"/>
      <c r="F50" s="1"/>
      <c r="G50" s="1"/>
      <c r="H50" s="1"/>
    </row>
    <row r="51" spans="1:8" ht="15.6" x14ac:dyDescent="0.3">
      <c r="A51" s="1"/>
      <c r="B51" s="8"/>
      <c r="C51" s="1"/>
      <c r="D51" s="1"/>
      <c r="E51" s="1"/>
      <c r="F51" s="1"/>
      <c r="G51" s="1"/>
      <c r="H51" s="1"/>
    </row>
    <row r="52" spans="1:8" ht="15.6" x14ac:dyDescent="0.3">
      <c r="A52" s="1"/>
      <c r="B52" s="8"/>
      <c r="C52" s="1"/>
      <c r="D52" s="1"/>
      <c r="E52" s="1"/>
      <c r="F52" s="1"/>
      <c r="G52" s="1"/>
      <c r="H52" s="1"/>
    </row>
    <row r="53" spans="1:8" ht="15.6" x14ac:dyDescent="0.3">
      <c r="A53" s="1"/>
      <c r="C53" s="1"/>
      <c r="D53" s="1"/>
      <c r="E53" s="1"/>
      <c r="F53" s="1"/>
      <c r="G53" s="1"/>
      <c r="H53" s="1"/>
    </row>
    <row r="54" spans="1:8" ht="15.6" x14ac:dyDescent="0.3">
      <c r="A54" s="1"/>
      <c r="B54" s="8"/>
      <c r="C54" s="1"/>
      <c r="D54" s="1"/>
      <c r="E54" s="1"/>
      <c r="F54" s="1"/>
      <c r="G54" s="1"/>
      <c r="H54" s="1"/>
    </row>
    <row r="55" spans="1:8" ht="15.6" x14ac:dyDescent="0.3">
      <c r="A55" s="1"/>
      <c r="B55" s="8"/>
      <c r="C55" s="1"/>
      <c r="D55" s="1"/>
      <c r="E55" s="1"/>
      <c r="F55" s="1"/>
      <c r="G55" s="1"/>
      <c r="H55" s="1"/>
    </row>
    <row r="57" spans="1:8" ht="15.6" x14ac:dyDescent="0.3">
      <c r="B57" s="8"/>
    </row>
    <row r="58" spans="1:8" ht="15.6" x14ac:dyDescent="0.3">
      <c r="B58" s="8"/>
    </row>
    <row r="60" spans="1:8" ht="15.6" x14ac:dyDescent="0.3">
      <c r="B60" s="8"/>
    </row>
    <row r="61" spans="1:8" ht="15.6" x14ac:dyDescent="0.3">
      <c r="B61" s="8"/>
    </row>
    <row r="63" spans="1:8" ht="15.6" x14ac:dyDescent="0.3">
      <c r="B63" s="8"/>
    </row>
    <row r="64" spans="1:8" ht="15.6" x14ac:dyDescent="0.3">
      <c r="B64" s="8"/>
    </row>
    <row r="65" spans="2:2" ht="15.6" x14ac:dyDescent="0.3">
      <c r="B65" s="8"/>
    </row>
  </sheetData>
  <mergeCells count="49">
    <mergeCell ref="A35:A37"/>
    <mergeCell ref="B35:B37"/>
    <mergeCell ref="B32:B34"/>
    <mergeCell ref="A23:A25"/>
    <mergeCell ref="B23:B25"/>
    <mergeCell ref="A26:A28"/>
    <mergeCell ref="B26:B28"/>
    <mergeCell ref="A29:A31"/>
    <mergeCell ref="B29:B31"/>
    <mergeCell ref="A32:A34"/>
    <mergeCell ref="A17:A19"/>
    <mergeCell ref="B17:B19"/>
    <mergeCell ref="A20:A22"/>
    <mergeCell ref="B20:B22"/>
    <mergeCell ref="A14:A16"/>
    <mergeCell ref="B14:B16"/>
    <mergeCell ref="C13:E13"/>
    <mergeCell ref="C12:E12"/>
    <mergeCell ref="A12:A13"/>
    <mergeCell ref="B12:B13"/>
    <mergeCell ref="F12:F13"/>
    <mergeCell ref="G12:G13"/>
    <mergeCell ref="H12:H13"/>
    <mergeCell ref="J12:J13"/>
    <mergeCell ref="I12:I13"/>
    <mergeCell ref="F29:F31"/>
    <mergeCell ref="J29:J31"/>
    <mergeCell ref="F32:F34"/>
    <mergeCell ref="F35:F37"/>
    <mergeCell ref="I14:I16"/>
    <mergeCell ref="I17:I19"/>
    <mergeCell ref="I20:I22"/>
    <mergeCell ref="I23:I25"/>
    <mergeCell ref="I26:I28"/>
    <mergeCell ref="I29:I31"/>
    <mergeCell ref="I32:I34"/>
    <mergeCell ref="I35:I37"/>
    <mergeCell ref="F14:F16"/>
    <mergeCell ref="F17:F19"/>
    <mergeCell ref="F20:F22"/>
    <mergeCell ref="F23:F25"/>
    <mergeCell ref="F26:F28"/>
    <mergeCell ref="J32:J34"/>
    <mergeCell ref="J35:J37"/>
    <mergeCell ref="J14:J16"/>
    <mergeCell ref="J17:J19"/>
    <mergeCell ref="J20:J22"/>
    <mergeCell ref="J23:J25"/>
    <mergeCell ref="J26:J28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="55" zoomScaleNormal="55" workbookViewId="0">
      <selection activeCell="A12" sqref="A12:J13"/>
    </sheetView>
  </sheetViews>
  <sheetFormatPr defaultRowHeight="14.4" x14ac:dyDescent="0.3"/>
  <cols>
    <col min="1" max="1" width="16.77734375" customWidth="1"/>
    <col min="2" max="2" width="9.77734375" bestFit="1" customWidth="1"/>
    <col min="3" max="3" width="17.44140625" customWidth="1"/>
    <col min="6" max="6" width="11.44140625" customWidth="1"/>
    <col min="7" max="7" width="13.109375" customWidth="1"/>
    <col min="8" max="8" width="9.88671875" bestFit="1" customWidth="1"/>
    <col min="9" max="9" width="11" customWidth="1"/>
    <col min="10" max="10" width="11.33203125" customWidth="1"/>
  </cols>
  <sheetData>
    <row r="1" spans="1:10" ht="15.6" x14ac:dyDescent="0.3">
      <c r="A1" s="1" t="s">
        <v>58</v>
      </c>
      <c r="B1" s="1"/>
      <c r="C1" s="1"/>
      <c r="D1" s="1"/>
      <c r="E1" s="1"/>
      <c r="F1" s="1"/>
      <c r="G1" s="1"/>
      <c r="H1" s="1"/>
    </row>
    <row r="2" spans="1:10" ht="15.6" x14ac:dyDescent="0.3">
      <c r="A2" s="1"/>
      <c r="B2" s="1"/>
      <c r="C2" s="1"/>
      <c r="D2" s="1"/>
      <c r="E2" s="1"/>
      <c r="F2" s="1"/>
      <c r="H2" s="1"/>
    </row>
    <row r="3" spans="1:10" ht="15.6" x14ac:dyDescent="0.3">
      <c r="A3" s="1"/>
      <c r="B3" s="1"/>
      <c r="C3" s="1"/>
      <c r="D3" s="1"/>
      <c r="E3" s="1"/>
      <c r="F3" s="1"/>
      <c r="G3" s="1"/>
      <c r="H3" s="1"/>
    </row>
    <row r="4" spans="1:10" ht="15.6" x14ac:dyDescent="0.3">
      <c r="A4" s="1"/>
      <c r="B4" s="1"/>
      <c r="C4" s="1"/>
      <c r="D4" s="1"/>
      <c r="E4" s="1"/>
      <c r="F4" s="2"/>
      <c r="G4" s="1"/>
      <c r="H4" s="1"/>
    </row>
    <row r="5" spans="1:10" ht="15.6" x14ac:dyDescent="0.3">
      <c r="A5" s="1" t="s">
        <v>45</v>
      </c>
      <c r="B5" s="23" t="s">
        <v>47</v>
      </c>
      <c r="C5" s="1" t="s">
        <v>0</v>
      </c>
      <c r="D5" s="1"/>
      <c r="E5" s="1"/>
      <c r="F5" s="1"/>
      <c r="G5" s="1"/>
      <c r="H5" s="1"/>
    </row>
    <row r="6" spans="1:10" ht="15.6" x14ac:dyDescent="0.3">
      <c r="A6" s="1" t="s">
        <v>46</v>
      </c>
      <c r="B6" s="23" t="s">
        <v>47</v>
      </c>
      <c r="C6" s="1" t="s">
        <v>1</v>
      </c>
      <c r="D6" s="1"/>
      <c r="E6" s="1"/>
      <c r="F6" s="1"/>
      <c r="G6" s="1"/>
      <c r="H6" s="1"/>
    </row>
    <row r="7" spans="1:10" ht="15.6" x14ac:dyDescent="0.3">
      <c r="A7" s="1" t="s">
        <v>48</v>
      </c>
      <c r="B7" s="23" t="s">
        <v>47</v>
      </c>
      <c r="C7" s="1" t="s">
        <v>2</v>
      </c>
      <c r="D7" s="1"/>
      <c r="E7" s="1"/>
      <c r="F7" s="1"/>
      <c r="G7" s="1"/>
      <c r="H7" s="1"/>
    </row>
    <row r="8" spans="1:10" ht="15.6" x14ac:dyDescent="0.3">
      <c r="A8" s="1"/>
      <c r="B8" s="1"/>
      <c r="C8" s="1"/>
      <c r="D8" s="1"/>
      <c r="E8" s="1"/>
      <c r="F8" s="1"/>
      <c r="G8" s="2"/>
      <c r="H8" s="1"/>
    </row>
    <row r="9" spans="1:10" ht="15.6" x14ac:dyDescent="0.3">
      <c r="A9" s="1"/>
      <c r="B9" s="1"/>
      <c r="C9" s="1"/>
      <c r="D9" s="1"/>
      <c r="E9" s="1"/>
      <c r="F9" s="1"/>
      <c r="G9" s="1"/>
      <c r="H9" s="1"/>
    </row>
    <row r="10" spans="1:10" ht="15.6" x14ac:dyDescent="0.3">
      <c r="A10" s="1"/>
      <c r="B10" s="1"/>
      <c r="C10" s="1"/>
      <c r="D10" s="1"/>
      <c r="E10" s="1"/>
      <c r="F10" s="1"/>
      <c r="G10" s="1"/>
      <c r="H10" s="1"/>
    </row>
    <row r="11" spans="1:10" ht="16.2" thickBot="1" x14ac:dyDescent="0.35">
      <c r="A11" s="1"/>
      <c r="B11" s="1"/>
      <c r="C11" s="1"/>
      <c r="D11" s="1"/>
      <c r="E11" s="1"/>
      <c r="F11" s="1"/>
      <c r="G11" s="1"/>
      <c r="H11" s="1"/>
    </row>
    <row r="12" spans="1:10" ht="43.8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0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0" ht="15.6" x14ac:dyDescent="0.3">
      <c r="A14" s="35" t="s">
        <v>22</v>
      </c>
      <c r="B14" s="35">
        <v>500</v>
      </c>
      <c r="C14" s="3">
        <v>0.40084999999999998</v>
      </c>
      <c r="D14" s="3">
        <v>0.40098</v>
      </c>
      <c r="E14" s="3">
        <v>0.40198</v>
      </c>
      <c r="F14" s="28">
        <v>60</v>
      </c>
      <c r="G14" s="3">
        <f t="shared" ref="G14:G31" si="0">AVERAGE(C14:E14)</f>
        <v>0.40127000000000002</v>
      </c>
      <c r="H14" s="3">
        <f>G14</f>
        <v>0.40127000000000002</v>
      </c>
      <c r="I14" s="31">
        <f>AVERAGE(H14:H16)</f>
        <v>0.4037311111111111</v>
      </c>
      <c r="J14" s="25">
        <f>_xlfn.STDEV.S(H14:H16)</f>
        <v>2.5418548199938468E-3</v>
      </c>
    </row>
    <row r="15" spans="1:10" ht="15.6" x14ac:dyDescent="0.3">
      <c r="A15" s="35"/>
      <c r="B15" s="35"/>
      <c r="C15" s="3">
        <v>0.40532000000000001</v>
      </c>
      <c r="D15" s="3">
        <v>0.40732000000000002</v>
      </c>
      <c r="E15" s="3">
        <v>0.40639999999999998</v>
      </c>
      <c r="F15" s="28"/>
      <c r="G15" s="3">
        <f t="shared" si="0"/>
        <v>0.40634666666666669</v>
      </c>
      <c r="H15" s="21">
        <f t="shared" ref="H15:H31" si="1">G15</f>
        <v>0.40634666666666669</v>
      </c>
      <c r="I15" s="25"/>
      <c r="J15" s="25"/>
    </row>
    <row r="16" spans="1:10" ht="15.6" x14ac:dyDescent="0.3">
      <c r="A16" s="35"/>
      <c r="B16" s="35"/>
      <c r="C16" s="3">
        <v>0.40355999999999997</v>
      </c>
      <c r="D16" s="3">
        <v>0.40394999999999998</v>
      </c>
      <c r="E16" s="3">
        <v>0.40322000000000002</v>
      </c>
      <c r="F16" s="28"/>
      <c r="G16" s="3">
        <f t="shared" si="0"/>
        <v>0.40357666666666664</v>
      </c>
      <c r="H16" s="21">
        <f t="shared" si="1"/>
        <v>0.40357666666666664</v>
      </c>
      <c r="I16" s="25"/>
      <c r="J16" s="25"/>
    </row>
    <row r="17" spans="1:10" ht="15.6" x14ac:dyDescent="0.3">
      <c r="A17" s="35" t="s">
        <v>23</v>
      </c>
      <c r="B17" s="35">
        <v>500</v>
      </c>
      <c r="C17" s="3">
        <v>0.33117999999999997</v>
      </c>
      <c r="D17" s="3">
        <v>0.32987</v>
      </c>
      <c r="E17" s="3">
        <v>0.32929000000000003</v>
      </c>
      <c r="F17" s="28">
        <v>120</v>
      </c>
      <c r="G17" s="3">
        <f t="shared" si="0"/>
        <v>0.33011333333333331</v>
      </c>
      <c r="H17" s="21">
        <f t="shared" si="1"/>
        <v>0.33011333333333331</v>
      </c>
      <c r="I17" s="25">
        <f t="shared" ref="I17:I29" si="2">AVERAGE(H17:H19)</f>
        <v>0.32546333333333327</v>
      </c>
      <c r="J17" s="25">
        <f>_xlfn.STDEV.S(H17:H19)</f>
        <v>4.0301295815946764E-3</v>
      </c>
    </row>
    <row r="18" spans="1:10" ht="15.6" x14ac:dyDescent="0.3">
      <c r="A18" s="35"/>
      <c r="B18" s="35"/>
      <c r="C18" s="3">
        <v>0.32262999999999997</v>
      </c>
      <c r="D18" s="3">
        <v>0.32296999999999998</v>
      </c>
      <c r="E18" s="3">
        <v>0.32334000000000002</v>
      </c>
      <c r="F18" s="28"/>
      <c r="G18" s="3">
        <f t="shared" si="0"/>
        <v>0.32297999999999999</v>
      </c>
      <c r="H18" s="21">
        <f t="shared" si="1"/>
        <v>0.32297999999999999</v>
      </c>
      <c r="I18" s="25"/>
      <c r="J18" s="25"/>
    </row>
    <row r="19" spans="1:10" ht="15.6" x14ac:dyDescent="0.3">
      <c r="A19" s="35"/>
      <c r="B19" s="35"/>
      <c r="C19" s="3">
        <v>0.32369999999999999</v>
      </c>
      <c r="D19" s="3">
        <v>0.32330999999999999</v>
      </c>
      <c r="E19" s="3">
        <v>0.32288</v>
      </c>
      <c r="F19" s="28"/>
      <c r="G19" s="3">
        <f t="shared" si="0"/>
        <v>0.32329666666666662</v>
      </c>
      <c r="H19" s="21">
        <f t="shared" si="1"/>
        <v>0.32329666666666662</v>
      </c>
      <c r="I19" s="25"/>
      <c r="J19" s="25"/>
    </row>
    <row r="20" spans="1:10" ht="15.6" x14ac:dyDescent="0.3">
      <c r="A20" s="35" t="s">
        <v>24</v>
      </c>
      <c r="B20" s="35">
        <v>500</v>
      </c>
      <c r="C20" s="3">
        <v>0.34299000000000002</v>
      </c>
      <c r="D20" s="3">
        <v>0.34242</v>
      </c>
      <c r="E20" s="3">
        <v>0.34183999999999998</v>
      </c>
      <c r="F20" s="28">
        <v>180</v>
      </c>
      <c r="G20" s="3">
        <f t="shared" si="0"/>
        <v>0.34241666666666665</v>
      </c>
      <c r="H20" s="21">
        <f t="shared" si="1"/>
        <v>0.34241666666666665</v>
      </c>
      <c r="I20" s="25">
        <f t="shared" si="2"/>
        <v>0.35119777777777778</v>
      </c>
      <c r="J20" s="25">
        <f>_xlfn.STDEV.S(H20:H22)</f>
        <v>7.8628411131327659E-3</v>
      </c>
    </row>
    <row r="21" spans="1:10" ht="15.6" x14ac:dyDescent="0.3">
      <c r="A21" s="35"/>
      <c r="B21" s="35"/>
      <c r="C21" s="3">
        <v>0.35887000000000002</v>
      </c>
      <c r="D21" s="3">
        <v>0.35941000000000001</v>
      </c>
      <c r="E21" s="3">
        <v>0.35448000000000002</v>
      </c>
      <c r="F21" s="28"/>
      <c r="G21" s="3">
        <f t="shared" si="0"/>
        <v>0.35758666666666672</v>
      </c>
      <c r="H21" s="21">
        <f t="shared" si="1"/>
        <v>0.35758666666666672</v>
      </c>
      <c r="I21" s="25"/>
      <c r="J21" s="25"/>
    </row>
    <row r="22" spans="1:10" ht="15.6" x14ac:dyDescent="0.3">
      <c r="A22" s="35"/>
      <c r="B22" s="35"/>
      <c r="C22" s="3">
        <v>0.35299000000000003</v>
      </c>
      <c r="D22" s="3">
        <v>0.35388999999999998</v>
      </c>
      <c r="E22" s="3">
        <v>0.35388999999999998</v>
      </c>
      <c r="F22" s="28"/>
      <c r="G22" s="3">
        <f t="shared" si="0"/>
        <v>0.35359000000000002</v>
      </c>
      <c r="H22" s="21">
        <f t="shared" si="1"/>
        <v>0.35359000000000002</v>
      </c>
      <c r="I22" s="25"/>
      <c r="J22" s="25"/>
    </row>
    <row r="23" spans="1:10" ht="15.6" x14ac:dyDescent="0.3">
      <c r="A23" s="35" t="s">
        <v>25</v>
      </c>
      <c r="B23" s="35">
        <v>500</v>
      </c>
      <c r="C23" s="3">
        <v>0.33218999999999999</v>
      </c>
      <c r="D23" s="3">
        <v>0.33202999999999999</v>
      </c>
      <c r="E23" s="3">
        <v>0.33250000000000002</v>
      </c>
      <c r="F23" s="28">
        <v>240</v>
      </c>
      <c r="G23" s="3">
        <f t="shared" si="0"/>
        <v>0.33224000000000004</v>
      </c>
      <c r="H23" s="21">
        <f t="shared" si="1"/>
        <v>0.33224000000000004</v>
      </c>
      <c r="I23" s="25">
        <f t="shared" si="2"/>
        <v>0.3427911111111111</v>
      </c>
      <c r="J23" s="25">
        <f>_xlfn.STDEV.S(H23:H25)</f>
        <v>9.9051671887473419E-3</v>
      </c>
    </row>
    <row r="24" spans="1:10" ht="15.6" x14ac:dyDescent="0.3">
      <c r="A24" s="35"/>
      <c r="B24" s="35"/>
      <c r="C24" s="3">
        <v>0.35228999999999999</v>
      </c>
      <c r="D24" s="3">
        <v>0.3518</v>
      </c>
      <c r="E24" s="3">
        <v>0.35158</v>
      </c>
      <c r="F24" s="28"/>
      <c r="G24" s="3">
        <f t="shared" si="0"/>
        <v>0.35189000000000004</v>
      </c>
      <c r="H24" s="21">
        <f t="shared" si="1"/>
        <v>0.35189000000000004</v>
      </c>
      <c r="I24" s="25"/>
      <c r="J24" s="25"/>
    </row>
    <row r="25" spans="1:10" ht="15.6" x14ac:dyDescent="0.3">
      <c r="A25" s="35"/>
      <c r="B25" s="35"/>
      <c r="C25" s="3">
        <v>0.34387000000000001</v>
      </c>
      <c r="D25" s="3">
        <v>0.34427999999999997</v>
      </c>
      <c r="E25" s="3">
        <v>0.34458</v>
      </c>
      <c r="F25" s="28"/>
      <c r="G25" s="3">
        <f t="shared" si="0"/>
        <v>0.34424333333333329</v>
      </c>
      <c r="H25" s="21">
        <f t="shared" si="1"/>
        <v>0.34424333333333329</v>
      </c>
      <c r="I25" s="25"/>
      <c r="J25" s="25"/>
    </row>
    <row r="26" spans="1:10" ht="15.6" x14ac:dyDescent="0.3">
      <c r="A26" s="35" t="s">
        <v>26</v>
      </c>
      <c r="B26" s="35">
        <v>500</v>
      </c>
      <c r="C26" s="3">
        <v>0.34549999999999997</v>
      </c>
      <c r="D26" s="3">
        <v>0.34516999999999998</v>
      </c>
      <c r="E26" s="3">
        <v>0.34494000000000002</v>
      </c>
      <c r="F26" s="28">
        <v>300</v>
      </c>
      <c r="G26" s="3">
        <f t="shared" si="0"/>
        <v>0.34520333333333331</v>
      </c>
      <c r="H26" s="21">
        <f t="shared" si="1"/>
        <v>0.34520333333333331</v>
      </c>
      <c r="I26" s="25">
        <f t="shared" si="2"/>
        <v>0.35259666666666667</v>
      </c>
      <c r="J26" s="25">
        <f>_xlfn.STDEV.S(H26:H28)</f>
        <v>9.5408635761013751E-3</v>
      </c>
    </row>
    <row r="27" spans="1:10" ht="15.6" x14ac:dyDescent="0.3">
      <c r="A27" s="35"/>
      <c r="B27" s="35"/>
      <c r="C27" s="3">
        <v>0.34925</v>
      </c>
      <c r="D27" s="3">
        <v>0.34926000000000001</v>
      </c>
      <c r="E27" s="3">
        <v>0.34915000000000002</v>
      </c>
      <c r="F27" s="28"/>
      <c r="G27" s="3">
        <f t="shared" si="0"/>
        <v>0.34922000000000003</v>
      </c>
      <c r="H27" s="21">
        <f t="shared" si="1"/>
        <v>0.34922000000000003</v>
      </c>
      <c r="I27" s="25"/>
      <c r="J27" s="25"/>
    </row>
    <row r="28" spans="1:10" ht="15.6" x14ac:dyDescent="0.3">
      <c r="A28" s="35"/>
      <c r="B28" s="35"/>
      <c r="C28" s="3">
        <v>0.36335000000000001</v>
      </c>
      <c r="D28" s="3">
        <v>0.36316999999999999</v>
      </c>
      <c r="E28" s="3">
        <v>0.36358000000000001</v>
      </c>
      <c r="F28" s="28"/>
      <c r="G28" s="3">
        <f t="shared" si="0"/>
        <v>0.36336666666666667</v>
      </c>
      <c r="H28" s="21">
        <f t="shared" si="1"/>
        <v>0.36336666666666667</v>
      </c>
      <c r="I28" s="25"/>
      <c r="J28" s="25"/>
    </row>
    <row r="29" spans="1:10" ht="15.6" x14ac:dyDescent="0.3">
      <c r="A29" s="40" t="s">
        <v>21</v>
      </c>
      <c r="B29" s="40">
        <v>500</v>
      </c>
      <c r="C29" s="4">
        <v>0.35421000000000002</v>
      </c>
      <c r="D29" s="4">
        <v>0.35353000000000001</v>
      </c>
      <c r="E29" s="4">
        <v>0.35432999999999998</v>
      </c>
      <c r="F29" s="29">
        <v>360</v>
      </c>
      <c r="G29" s="4">
        <f t="shared" si="0"/>
        <v>0.35402333333333336</v>
      </c>
      <c r="H29" s="21">
        <f t="shared" si="1"/>
        <v>0.35402333333333336</v>
      </c>
      <c r="I29" s="26">
        <f t="shared" si="2"/>
        <v>0.35438555555555556</v>
      </c>
      <c r="J29" s="26">
        <f>_xlfn.STDEV.S(H29:H31)</f>
        <v>7.6930649385110383E-3</v>
      </c>
    </row>
    <row r="30" spans="1:10" ht="15.6" x14ac:dyDescent="0.3">
      <c r="A30" s="40"/>
      <c r="B30" s="40"/>
      <c r="C30" s="4">
        <v>0.36285000000000001</v>
      </c>
      <c r="D30" s="4">
        <v>0.36173</v>
      </c>
      <c r="E30" s="4">
        <v>0.36218</v>
      </c>
      <c r="F30" s="29"/>
      <c r="G30" s="4">
        <f t="shared" si="0"/>
        <v>0.36225333333333332</v>
      </c>
      <c r="H30" s="21">
        <f t="shared" si="1"/>
        <v>0.36225333333333332</v>
      </c>
      <c r="I30" s="26"/>
      <c r="J30" s="26"/>
    </row>
    <row r="31" spans="1:10" ht="16.2" thickBot="1" x14ac:dyDescent="0.35">
      <c r="A31" s="41"/>
      <c r="B31" s="41"/>
      <c r="C31" s="5">
        <v>0.34543000000000001</v>
      </c>
      <c r="D31" s="5">
        <v>0.34669</v>
      </c>
      <c r="E31" s="5">
        <v>0.34852</v>
      </c>
      <c r="F31" s="30"/>
      <c r="G31" s="5">
        <f t="shared" si="0"/>
        <v>0.34688000000000002</v>
      </c>
      <c r="H31" s="22">
        <f t="shared" si="1"/>
        <v>0.34688000000000002</v>
      </c>
      <c r="I31" s="27"/>
      <c r="J31" s="27"/>
    </row>
    <row r="32" spans="1:10" ht="16.2" thickTop="1" x14ac:dyDescent="0.3">
      <c r="A32" s="13"/>
      <c r="B32" s="13"/>
      <c r="C32" s="13"/>
      <c r="D32" s="6"/>
      <c r="E32" s="6"/>
      <c r="F32" s="6"/>
      <c r="G32" s="1"/>
      <c r="H32" s="1"/>
    </row>
    <row r="33" spans="1:8" ht="15.6" x14ac:dyDescent="0.3">
      <c r="A33" s="14"/>
      <c r="B33" s="14"/>
      <c r="C33" s="14"/>
      <c r="D33" s="4"/>
      <c r="E33" s="4"/>
      <c r="F33" s="4"/>
      <c r="G33" s="1"/>
      <c r="H33" s="1"/>
    </row>
    <row r="34" spans="1:8" ht="15.6" x14ac:dyDescent="0.3">
      <c r="A34" s="14" t="s">
        <v>52</v>
      </c>
      <c r="B34" s="14" t="s">
        <v>31</v>
      </c>
      <c r="C34" s="14" t="s">
        <v>32</v>
      </c>
      <c r="D34" s="4"/>
      <c r="E34" s="4"/>
      <c r="F34" s="4"/>
      <c r="G34" s="1"/>
      <c r="H34" s="1" t="s">
        <v>12</v>
      </c>
    </row>
    <row r="35" spans="1:8" ht="15.6" x14ac:dyDescent="0.3">
      <c r="A35" s="1">
        <v>60</v>
      </c>
      <c r="B35" s="9">
        <f>I14</f>
        <v>0.4037311111111111</v>
      </c>
      <c r="C35" s="9">
        <f>J14</f>
        <v>2.5418548199938468E-3</v>
      </c>
      <c r="G35" s="1"/>
      <c r="H35" s="1"/>
    </row>
    <row r="36" spans="1:8" ht="15.6" x14ac:dyDescent="0.3">
      <c r="A36" s="1">
        <f>A35+60</f>
        <v>120</v>
      </c>
      <c r="B36" s="9">
        <f>I17</f>
        <v>0.32546333333333327</v>
      </c>
      <c r="C36" s="9">
        <f>J17</f>
        <v>4.0301295815946764E-3</v>
      </c>
      <c r="G36" s="1"/>
      <c r="H36" s="1"/>
    </row>
    <row r="37" spans="1:8" ht="15.6" x14ac:dyDescent="0.3">
      <c r="A37" s="1">
        <f t="shared" ref="A37:A40" si="3">A36+60</f>
        <v>180</v>
      </c>
      <c r="B37" s="9">
        <f>I20</f>
        <v>0.35119777777777778</v>
      </c>
      <c r="C37" s="9">
        <f>J20</f>
        <v>7.8628411131327659E-3</v>
      </c>
      <c r="G37" s="1"/>
      <c r="H37" s="1"/>
    </row>
    <row r="38" spans="1:8" ht="15.6" x14ac:dyDescent="0.3">
      <c r="A38" s="1">
        <f t="shared" si="3"/>
        <v>240</v>
      </c>
      <c r="B38" s="9">
        <f>I23</f>
        <v>0.3427911111111111</v>
      </c>
      <c r="C38" s="9">
        <f>J23</f>
        <v>9.9051671887473419E-3</v>
      </c>
      <c r="G38" s="1"/>
      <c r="H38" s="1"/>
    </row>
    <row r="39" spans="1:8" ht="15.6" x14ac:dyDescent="0.3">
      <c r="A39" s="1">
        <f t="shared" si="3"/>
        <v>300</v>
      </c>
      <c r="B39" s="9">
        <f>I26</f>
        <v>0.35259666666666667</v>
      </c>
      <c r="C39" s="9">
        <f>J26</f>
        <v>9.5408635761013751E-3</v>
      </c>
      <c r="G39" s="1"/>
      <c r="H39" s="1"/>
    </row>
    <row r="40" spans="1:8" ht="15.6" x14ac:dyDescent="0.3">
      <c r="A40" s="1">
        <f t="shared" si="3"/>
        <v>360</v>
      </c>
      <c r="B40" s="9">
        <f>I29</f>
        <v>0.35438555555555556</v>
      </c>
      <c r="C40" s="9">
        <f>J29</f>
        <v>7.6930649385110383E-3</v>
      </c>
      <c r="G40" s="1"/>
      <c r="H40" s="1"/>
    </row>
    <row r="41" spans="1:8" ht="15.6" x14ac:dyDescent="0.3">
      <c r="A41" s="15"/>
      <c r="B41" s="1"/>
      <c r="C41" s="1"/>
      <c r="D41" s="1"/>
      <c r="E41" s="1"/>
      <c r="F41" s="1"/>
      <c r="G41" s="1"/>
      <c r="H41" s="1"/>
    </row>
    <row r="42" spans="1:8" ht="15.6" x14ac:dyDescent="0.3">
      <c r="A42" s="15"/>
      <c r="B42" s="1"/>
      <c r="C42" s="1"/>
      <c r="D42" s="1"/>
      <c r="E42" s="1"/>
      <c r="F42" s="1"/>
      <c r="G42" s="1"/>
      <c r="H42" s="1"/>
    </row>
    <row r="43" spans="1:8" ht="15.6" x14ac:dyDescent="0.3">
      <c r="A43" s="15"/>
      <c r="B43" s="1"/>
      <c r="C43" s="1"/>
      <c r="D43" s="1"/>
      <c r="E43" s="1"/>
      <c r="F43" s="1"/>
      <c r="G43" s="1"/>
      <c r="H43" s="1"/>
    </row>
    <row r="44" spans="1:8" ht="15.6" x14ac:dyDescent="0.3">
      <c r="A44" s="1"/>
      <c r="B44" s="1"/>
      <c r="C44" s="1"/>
      <c r="D44" s="1"/>
      <c r="E44" s="1"/>
      <c r="F44" s="1"/>
      <c r="G44" s="1"/>
      <c r="H44" s="1"/>
    </row>
    <row r="45" spans="1:8" ht="15.6" x14ac:dyDescent="0.3">
      <c r="A45" s="1"/>
      <c r="B45" s="1"/>
      <c r="C45" s="1"/>
      <c r="D45" s="1"/>
      <c r="E45" s="1"/>
      <c r="F45" s="1"/>
      <c r="G45" s="1"/>
      <c r="H45" s="1"/>
    </row>
    <row r="46" spans="1:8" ht="15.6" x14ac:dyDescent="0.3">
      <c r="A46" s="1"/>
      <c r="B46" s="1"/>
      <c r="C46" s="1"/>
      <c r="D46" s="1"/>
      <c r="E46" s="1"/>
      <c r="F46" s="1"/>
      <c r="G46" s="1"/>
      <c r="H46" s="1"/>
    </row>
    <row r="47" spans="1:8" ht="15.6" x14ac:dyDescent="0.3">
      <c r="A47" s="1"/>
      <c r="B47" s="1"/>
      <c r="C47" s="1"/>
      <c r="D47" s="1"/>
      <c r="E47" s="1"/>
      <c r="F47" s="1"/>
      <c r="G47" s="1"/>
      <c r="H47" s="1"/>
    </row>
    <row r="48" spans="1:8" ht="15.6" x14ac:dyDescent="0.3">
      <c r="A48" s="1"/>
      <c r="B48" s="1"/>
      <c r="C48" s="1"/>
      <c r="D48" s="1"/>
      <c r="E48" s="1"/>
      <c r="F48" s="1"/>
      <c r="G48" s="1"/>
      <c r="H48" s="1"/>
    </row>
    <row r="49" spans="1:8" ht="15.6" x14ac:dyDescent="0.3">
      <c r="A49" s="1"/>
      <c r="B49" s="1"/>
      <c r="C49" s="1"/>
      <c r="D49" s="1"/>
      <c r="E49" s="1"/>
      <c r="F49" s="1"/>
      <c r="G49" s="1"/>
      <c r="H49" s="1"/>
    </row>
    <row r="50" spans="1:8" ht="15.6" x14ac:dyDescent="0.3">
      <c r="A50" s="1"/>
      <c r="B50" s="1"/>
      <c r="C50" s="1"/>
      <c r="D50" s="1"/>
      <c r="E50" s="1"/>
      <c r="F50" s="1"/>
      <c r="G50" s="1"/>
      <c r="H50" s="1"/>
    </row>
    <row r="51" spans="1:8" ht="15.6" x14ac:dyDescent="0.3">
      <c r="A51" s="1"/>
      <c r="B51" s="1"/>
      <c r="C51" s="1"/>
      <c r="D51" s="1"/>
      <c r="E51" s="1"/>
      <c r="F51" s="1"/>
      <c r="G51" s="1"/>
      <c r="H51" s="1"/>
    </row>
  </sheetData>
  <mergeCells count="39">
    <mergeCell ref="C13:E13"/>
    <mergeCell ref="A17:A19"/>
    <mergeCell ref="B17:B19"/>
    <mergeCell ref="A14:A16"/>
    <mergeCell ref="B14:B16"/>
    <mergeCell ref="A12:A13"/>
    <mergeCell ref="B12:B13"/>
    <mergeCell ref="A29:A31"/>
    <mergeCell ref="B29:B31"/>
    <mergeCell ref="F12:F13"/>
    <mergeCell ref="G12:G13"/>
    <mergeCell ref="H12:H13"/>
    <mergeCell ref="F20:F22"/>
    <mergeCell ref="F23:F25"/>
    <mergeCell ref="F26:F28"/>
    <mergeCell ref="F29:F31"/>
    <mergeCell ref="A20:A22"/>
    <mergeCell ref="B20:B22"/>
    <mergeCell ref="A23:A25"/>
    <mergeCell ref="B23:B25"/>
    <mergeCell ref="A26:A28"/>
    <mergeCell ref="B26:B28"/>
    <mergeCell ref="C12:E12"/>
    <mergeCell ref="J12:J13"/>
    <mergeCell ref="F14:F16"/>
    <mergeCell ref="J14:J16"/>
    <mergeCell ref="I12:I13"/>
    <mergeCell ref="F17:F19"/>
    <mergeCell ref="J17:J19"/>
    <mergeCell ref="I14:I16"/>
    <mergeCell ref="I17:I19"/>
    <mergeCell ref="J20:J22"/>
    <mergeCell ref="J23:J25"/>
    <mergeCell ref="J26:J28"/>
    <mergeCell ref="J29:J31"/>
    <mergeCell ref="I29:I31"/>
    <mergeCell ref="I20:I22"/>
    <mergeCell ref="I23:I25"/>
    <mergeCell ref="I26:I28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opLeftCell="A19" zoomScale="70" zoomScaleNormal="70" workbookViewId="0">
      <selection activeCell="M20" sqref="M20"/>
    </sheetView>
  </sheetViews>
  <sheetFormatPr defaultRowHeight="14.4" x14ac:dyDescent="0.3"/>
  <cols>
    <col min="1" max="1" width="19.5546875" customWidth="1"/>
    <col min="2" max="2" width="11.109375" bestFit="1" customWidth="1"/>
    <col min="3" max="3" width="18.6640625" customWidth="1"/>
    <col min="4" max="4" width="11.6640625" customWidth="1"/>
    <col min="5" max="5" width="10.88671875" customWidth="1"/>
    <col min="6" max="6" width="12" customWidth="1"/>
    <col min="7" max="7" width="11" customWidth="1"/>
    <col min="8" max="8" width="12.5546875" customWidth="1"/>
    <col min="9" max="9" width="13.21875" customWidth="1"/>
    <col min="10" max="10" width="13.6640625" customWidth="1"/>
    <col min="11" max="11" width="10.6640625" customWidth="1"/>
    <col min="15" max="15" width="10.6640625" customWidth="1"/>
    <col min="16" max="16" width="11.21875" customWidth="1"/>
  </cols>
  <sheetData>
    <row r="1" spans="1:16" ht="15.6" x14ac:dyDescent="0.3">
      <c r="A1" s="1" t="s">
        <v>59</v>
      </c>
      <c r="B1" s="1"/>
      <c r="C1" s="1"/>
      <c r="D1" s="1"/>
      <c r="E1" s="1"/>
      <c r="F1" s="1"/>
      <c r="G1" s="1"/>
      <c r="H1" s="1"/>
    </row>
    <row r="2" spans="1:16" ht="15.6" x14ac:dyDescent="0.3">
      <c r="A2" s="1"/>
      <c r="B2" s="1"/>
      <c r="C2" s="1"/>
      <c r="D2" s="1"/>
      <c r="E2" s="1"/>
      <c r="F2" s="1"/>
      <c r="G2" s="1"/>
      <c r="H2" s="1"/>
    </row>
    <row r="3" spans="1:16" ht="15.6" x14ac:dyDescent="0.3">
      <c r="A3" s="1"/>
      <c r="B3" s="1"/>
      <c r="C3" s="1"/>
      <c r="D3" s="1"/>
      <c r="E3" s="1"/>
      <c r="F3" s="1"/>
      <c r="G3" s="1"/>
      <c r="H3" s="1"/>
    </row>
    <row r="4" spans="1:16" ht="15.6" x14ac:dyDescent="0.3">
      <c r="A4" s="1"/>
      <c r="B4" s="1"/>
      <c r="C4" s="1"/>
      <c r="D4" s="1"/>
      <c r="E4" s="1"/>
      <c r="F4" s="2"/>
      <c r="G4" s="1"/>
      <c r="H4" s="1"/>
      <c r="N4" s="1"/>
      <c r="O4" s="2"/>
      <c r="P4" s="1"/>
    </row>
    <row r="5" spans="1:16" ht="15.6" x14ac:dyDescent="0.3">
      <c r="A5" s="1" t="s">
        <v>45</v>
      </c>
      <c r="B5" s="23" t="s">
        <v>47</v>
      </c>
      <c r="C5" s="1" t="s">
        <v>0</v>
      </c>
      <c r="D5" s="1"/>
      <c r="E5" s="12"/>
      <c r="F5" s="1"/>
      <c r="G5" s="1"/>
      <c r="H5" s="1"/>
      <c r="N5" s="12"/>
      <c r="O5" s="1"/>
      <c r="P5" s="1"/>
    </row>
    <row r="6" spans="1:16" ht="15.6" x14ac:dyDescent="0.3">
      <c r="A6" s="1" t="s">
        <v>46</v>
      </c>
      <c r="B6" s="23" t="s">
        <v>47</v>
      </c>
      <c r="C6" s="1" t="s">
        <v>1</v>
      </c>
      <c r="D6" s="1"/>
      <c r="E6" s="1"/>
      <c r="F6" s="1"/>
      <c r="G6" s="1"/>
      <c r="H6" s="1"/>
      <c r="N6" s="1"/>
      <c r="O6" s="1"/>
      <c r="P6" s="1"/>
    </row>
    <row r="7" spans="1:16" ht="15.6" x14ac:dyDescent="0.3">
      <c r="A7" s="1" t="s">
        <v>48</v>
      </c>
      <c r="B7" s="23" t="s">
        <v>47</v>
      </c>
      <c r="C7" s="1" t="s">
        <v>2</v>
      </c>
      <c r="D7" s="1"/>
      <c r="E7" s="1"/>
      <c r="F7" s="1"/>
      <c r="G7" s="1"/>
      <c r="H7" s="1"/>
      <c r="N7" s="1"/>
      <c r="O7" s="1"/>
      <c r="P7" s="1"/>
    </row>
    <row r="8" spans="1:16" ht="15.6" x14ac:dyDescent="0.3">
      <c r="D8" s="1"/>
      <c r="E8" s="1"/>
      <c r="F8" s="1"/>
      <c r="G8" s="2"/>
      <c r="H8" s="1"/>
      <c r="N8" s="1"/>
      <c r="O8" s="1"/>
      <c r="P8" s="2"/>
    </row>
    <row r="9" spans="1:16" ht="15.6" x14ac:dyDescent="0.3">
      <c r="A9" s="1"/>
      <c r="B9" s="1"/>
      <c r="C9" s="1"/>
      <c r="D9" s="1"/>
      <c r="E9" s="1"/>
      <c r="F9" s="1"/>
      <c r="G9" s="1"/>
      <c r="H9" s="1"/>
      <c r="N9" s="1"/>
      <c r="O9" s="1"/>
      <c r="P9" s="1"/>
    </row>
    <row r="10" spans="1:16" ht="15.6" x14ac:dyDescent="0.3">
      <c r="A10" s="1"/>
      <c r="B10" s="1"/>
      <c r="C10" s="1"/>
      <c r="D10" s="1"/>
      <c r="E10" s="1"/>
      <c r="F10" s="1"/>
      <c r="G10" s="1"/>
      <c r="H10" s="1"/>
    </row>
    <row r="11" spans="1:16" ht="16.2" thickBot="1" x14ac:dyDescent="0.35">
      <c r="A11" s="1"/>
      <c r="B11" s="1"/>
      <c r="C11" s="1"/>
      <c r="D11" s="1"/>
      <c r="E11" s="1"/>
      <c r="F11" s="1"/>
      <c r="G11" s="1"/>
      <c r="H11" s="1"/>
    </row>
    <row r="12" spans="1:16" ht="43.8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6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6" ht="15.6" x14ac:dyDescent="0.3">
      <c r="A14" s="35" t="s">
        <v>40</v>
      </c>
      <c r="B14" s="35">
        <v>500</v>
      </c>
      <c r="C14" s="20">
        <v>0.19028999999999999</v>
      </c>
      <c r="D14" s="3">
        <v>0.19059999999999999</v>
      </c>
      <c r="E14" s="3">
        <v>0.19016</v>
      </c>
      <c r="F14" s="28">
        <v>30</v>
      </c>
      <c r="G14" s="8">
        <f t="shared" ref="G14:G25" si="0">AVERAGE(C14:E14)</f>
        <v>0.19034999999999999</v>
      </c>
      <c r="H14" s="8">
        <f>G14</f>
        <v>0.19034999999999999</v>
      </c>
      <c r="I14" s="25">
        <f>AVERAGE(H14:H16)</f>
        <v>0.1920166666666667</v>
      </c>
      <c r="J14" s="42">
        <f>_xlfn.STDEV.S(H14:H16)</f>
        <v>1.9969309786102719E-3</v>
      </c>
    </row>
    <row r="15" spans="1:16" ht="15.6" x14ac:dyDescent="0.3">
      <c r="A15" s="35"/>
      <c r="B15" s="35"/>
      <c r="C15" s="3">
        <v>0.19417999999999999</v>
      </c>
      <c r="D15" s="3">
        <v>0.19564999999999999</v>
      </c>
      <c r="E15" s="3">
        <v>0.19286</v>
      </c>
      <c r="F15" s="28"/>
      <c r="G15" s="8">
        <f t="shared" si="0"/>
        <v>0.19423000000000001</v>
      </c>
      <c r="H15" s="8">
        <f t="shared" ref="H15:H25" si="1">G15</f>
        <v>0.19423000000000001</v>
      </c>
      <c r="I15" s="25"/>
      <c r="J15" s="42"/>
    </row>
    <row r="16" spans="1:16" ht="15.6" x14ac:dyDescent="0.3">
      <c r="A16" s="35"/>
      <c r="B16" s="35"/>
      <c r="C16" s="3">
        <v>0.19094</v>
      </c>
      <c r="D16" s="3">
        <v>0.19128000000000001</v>
      </c>
      <c r="E16" s="3">
        <v>0.19219</v>
      </c>
      <c r="F16" s="28"/>
      <c r="G16" s="8">
        <f t="shared" si="0"/>
        <v>0.19147</v>
      </c>
      <c r="H16" s="8">
        <f t="shared" si="1"/>
        <v>0.19147</v>
      </c>
      <c r="I16" s="25"/>
      <c r="J16" s="42"/>
    </row>
    <row r="17" spans="1:10" ht="15.6" x14ac:dyDescent="0.3">
      <c r="A17" s="35" t="s">
        <v>41</v>
      </c>
      <c r="B17" s="35">
        <v>500</v>
      </c>
      <c r="C17" s="3">
        <v>0.20271</v>
      </c>
      <c r="D17" s="3">
        <v>0.20074</v>
      </c>
      <c r="E17" s="3">
        <v>0.20066000000000001</v>
      </c>
      <c r="F17" s="28">
        <v>60</v>
      </c>
      <c r="G17" s="8">
        <f t="shared" si="0"/>
        <v>0.20136999999999997</v>
      </c>
      <c r="H17" s="8">
        <f t="shared" si="1"/>
        <v>0.20136999999999997</v>
      </c>
      <c r="I17" s="25">
        <f t="shared" ref="I17:I23" si="2">AVERAGE(H17:H19)</f>
        <v>0.20045222222222223</v>
      </c>
      <c r="J17" s="42">
        <f t="shared" ref="J17:J23" si="3">_xlfn.STDEV.S(H17:H19)</f>
        <v>1.0121502596690337E-3</v>
      </c>
    </row>
    <row r="18" spans="1:10" ht="15.6" x14ac:dyDescent="0.3">
      <c r="A18" s="35"/>
      <c r="B18" s="35"/>
      <c r="C18" s="3">
        <v>0.20127999999999999</v>
      </c>
      <c r="D18" s="3">
        <v>0.20030000000000001</v>
      </c>
      <c r="E18" s="3">
        <v>0.20028000000000001</v>
      </c>
      <c r="F18" s="28"/>
      <c r="G18" s="8">
        <f t="shared" si="0"/>
        <v>0.20062000000000002</v>
      </c>
      <c r="H18" s="8">
        <f t="shared" si="1"/>
        <v>0.20062000000000002</v>
      </c>
      <c r="I18" s="25"/>
      <c r="J18" s="42"/>
    </row>
    <row r="19" spans="1:10" ht="15.6" x14ac:dyDescent="0.3">
      <c r="A19" s="35"/>
      <c r="B19" s="35"/>
      <c r="C19" s="3">
        <v>0.19972999999999999</v>
      </c>
      <c r="D19" s="3">
        <v>0.19914999999999999</v>
      </c>
      <c r="E19" s="3">
        <v>0.19922000000000001</v>
      </c>
      <c r="F19" s="28"/>
      <c r="G19" s="8">
        <f t="shared" si="0"/>
        <v>0.19936666666666669</v>
      </c>
      <c r="H19" s="8">
        <f t="shared" si="1"/>
        <v>0.19936666666666669</v>
      </c>
      <c r="I19" s="25"/>
      <c r="J19" s="42"/>
    </row>
    <row r="20" spans="1:10" ht="15.6" x14ac:dyDescent="0.3">
      <c r="A20" s="35" t="s">
        <v>42</v>
      </c>
      <c r="B20" s="35">
        <v>500</v>
      </c>
      <c r="C20" s="3">
        <v>0.21473999999999999</v>
      </c>
      <c r="D20" s="3">
        <v>0.21412</v>
      </c>
      <c r="E20" s="3">
        <v>0.21406</v>
      </c>
      <c r="F20" s="28">
        <v>90</v>
      </c>
      <c r="G20" s="8">
        <f t="shared" si="0"/>
        <v>0.21430666666666667</v>
      </c>
      <c r="H20" s="8">
        <f t="shared" si="1"/>
        <v>0.21430666666666667</v>
      </c>
      <c r="I20" s="25">
        <f t="shared" si="2"/>
        <v>0.23284333333333332</v>
      </c>
      <c r="J20" s="42">
        <f t="shared" si="3"/>
        <v>2.0200358357657364E-2</v>
      </c>
    </row>
    <row r="21" spans="1:10" ht="15.6" x14ac:dyDescent="0.3">
      <c r="A21" s="35"/>
      <c r="B21" s="35"/>
      <c r="C21" s="3">
        <v>0.22988</v>
      </c>
      <c r="D21" s="3">
        <v>0.22961999999999999</v>
      </c>
      <c r="E21" s="3">
        <v>0.23005</v>
      </c>
      <c r="F21" s="28"/>
      <c r="G21" s="8">
        <f t="shared" si="0"/>
        <v>0.22985</v>
      </c>
      <c r="H21" s="8">
        <f t="shared" si="1"/>
        <v>0.22985</v>
      </c>
      <c r="I21" s="25"/>
      <c r="J21" s="42"/>
    </row>
    <row r="22" spans="1:10" ht="15.6" x14ac:dyDescent="0.3">
      <c r="A22" s="35"/>
      <c r="B22" s="35"/>
      <c r="C22" s="3">
        <v>0.25430000000000003</v>
      </c>
      <c r="D22" s="3">
        <v>0.25529000000000002</v>
      </c>
      <c r="E22" s="3">
        <v>0.25352999999999998</v>
      </c>
      <c r="F22" s="28"/>
      <c r="G22" s="8">
        <f t="shared" si="0"/>
        <v>0.25437333333333334</v>
      </c>
      <c r="H22" s="8">
        <f t="shared" si="1"/>
        <v>0.25437333333333334</v>
      </c>
      <c r="I22" s="25"/>
      <c r="J22" s="42"/>
    </row>
    <row r="23" spans="1:10" ht="15.6" x14ac:dyDescent="0.3">
      <c r="A23" s="40" t="s">
        <v>43</v>
      </c>
      <c r="B23" s="40">
        <v>500</v>
      </c>
      <c r="C23" s="4">
        <v>0.22464000000000001</v>
      </c>
      <c r="D23" s="4">
        <v>0.22524</v>
      </c>
      <c r="E23" s="4">
        <v>0.22597</v>
      </c>
      <c r="F23" s="29">
        <v>120</v>
      </c>
      <c r="G23" s="10">
        <f t="shared" si="0"/>
        <v>0.22528333333333336</v>
      </c>
      <c r="H23" s="8">
        <f t="shared" si="1"/>
        <v>0.22528333333333336</v>
      </c>
      <c r="I23" s="26">
        <f t="shared" si="2"/>
        <v>0.21855111111111114</v>
      </c>
      <c r="J23" s="43">
        <f t="shared" si="3"/>
        <v>6.0247363550738325E-3</v>
      </c>
    </row>
    <row r="24" spans="1:10" ht="15.6" x14ac:dyDescent="0.3">
      <c r="A24" s="40"/>
      <c r="B24" s="40"/>
      <c r="C24" s="4">
        <v>0.21354000000000001</v>
      </c>
      <c r="D24" s="4">
        <v>0.21357000000000001</v>
      </c>
      <c r="E24" s="4">
        <v>0.21389</v>
      </c>
      <c r="F24" s="29"/>
      <c r="G24" s="10">
        <f t="shared" si="0"/>
        <v>0.21366666666666667</v>
      </c>
      <c r="H24" s="8">
        <f t="shared" si="1"/>
        <v>0.21366666666666667</v>
      </c>
      <c r="I24" s="26"/>
      <c r="J24" s="43"/>
    </row>
    <row r="25" spans="1:10" ht="15.6" customHeight="1" thickBot="1" x14ac:dyDescent="0.35">
      <c r="A25" s="41"/>
      <c r="B25" s="41"/>
      <c r="C25" s="5">
        <v>0.21651999999999999</v>
      </c>
      <c r="D25" s="5">
        <v>0.21634999999999999</v>
      </c>
      <c r="E25" s="5">
        <v>0.21723999999999999</v>
      </c>
      <c r="F25" s="30"/>
      <c r="G25" s="11">
        <f t="shared" si="0"/>
        <v>0.21670333333333333</v>
      </c>
      <c r="H25" s="11">
        <f t="shared" si="1"/>
        <v>0.21670333333333333</v>
      </c>
      <c r="I25" s="27"/>
      <c r="J25" s="44"/>
    </row>
    <row r="26" spans="1:10" ht="16.2" thickTop="1" x14ac:dyDescent="0.3">
      <c r="A26" s="7"/>
      <c r="B26" s="7"/>
      <c r="C26" s="7"/>
      <c r="D26" s="3"/>
      <c r="E26" s="3"/>
      <c r="F26" s="3"/>
      <c r="G26" s="1"/>
      <c r="H26" s="1"/>
    </row>
    <row r="27" spans="1:10" ht="15.6" x14ac:dyDescent="0.3">
      <c r="A27" s="7"/>
      <c r="B27" s="7"/>
      <c r="C27" s="7"/>
      <c r="D27" s="3"/>
      <c r="E27" s="3"/>
      <c r="F27" s="3"/>
      <c r="G27" s="1"/>
      <c r="H27" s="1"/>
    </row>
    <row r="28" spans="1:10" ht="15.6" x14ac:dyDescent="0.3">
      <c r="A28" s="7"/>
      <c r="B28" s="7"/>
      <c r="C28" s="7"/>
      <c r="D28" s="3"/>
      <c r="E28" s="3"/>
      <c r="F28" s="3"/>
      <c r="G28" s="1"/>
      <c r="H28" s="1"/>
    </row>
    <row r="29" spans="1:10" ht="15.6" x14ac:dyDescent="0.3">
      <c r="A29" s="7" t="s">
        <v>52</v>
      </c>
      <c r="B29" s="7" t="s">
        <v>31</v>
      </c>
      <c r="C29" s="7" t="s">
        <v>32</v>
      </c>
      <c r="D29" s="3"/>
      <c r="E29" s="3"/>
      <c r="F29" s="3"/>
      <c r="G29" s="1"/>
      <c r="H29" s="1"/>
    </row>
    <row r="30" spans="1:10" ht="15.6" x14ac:dyDescent="0.3">
      <c r="A30" s="7">
        <v>30</v>
      </c>
      <c r="B30" s="16">
        <f>I14</f>
        <v>0.1920166666666667</v>
      </c>
      <c r="C30" s="7">
        <f>J14</f>
        <v>1.9969309786102719E-3</v>
      </c>
      <c r="D30" s="3"/>
      <c r="E30" s="3"/>
      <c r="F30" s="3"/>
      <c r="G30" s="1"/>
      <c r="H30" s="1"/>
    </row>
    <row r="31" spans="1:10" ht="15.6" x14ac:dyDescent="0.3">
      <c r="A31" s="7">
        <v>60</v>
      </c>
      <c r="B31" s="16">
        <f>I17</f>
        <v>0.20045222222222223</v>
      </c>
      <c r="C31" s="7">
        <f>J17</f>
        <v>1.0121502596690337E-3</v>
      </c>
      <c r="D31" s="3"/>
      <c r="E31" s="3"/>
      <c r="F31" s="3"/>
      <c r="G31" s="1"/>
      <c r="H31" s="1"/>
    </row>
    <row r="32" spans="1:10" ht="15.6" x14ac:dyDescent="0.3">
      <c r="A32" s="7">
        <v>90</v>
      </c>
      <c r="B32" s="16">
        <f>I20</f>
        <v>0.23284333333333332</v>
      </c>
      <c r="C32" s="7">
        <f>J20</f>
        <v>2.0200358357657364E-2</v>
      </c>
      <c r="D32" s="3"/>
      <c r="E32" s="3"/>
      <c r="F32" s="3"/>
      <c r="G32" s="1"/>
      <c r="H32" s="1"/>
    </row>
    <row r="33" spans="1:8" ht="15.6" x14ac:dyDescent="0.3">
      <c r="A33" s="7">
        <v>120</v>
      </c>
      <c r="B33" s="16">
        <f>I23</f>
        <v>0.21855111111111114</v>
      </c>
      <c r="C33" s="7">
        <f>J23</f>
        <v>6.0247363550738325E-3</v>
      </c>
      <c r="D33" s="3"/>
      <c r="E33" s="3"/>
      <c r="F33" s="3"/>
      <c r="G33" s="1"/>
      <c r="H33" s="1"/>
    </row>
    <row r="34" spans="1:8" ht="15.6" x14ac:dyDescent="0.3">
      <c r="A34" s="7"/>
      <c r="B34" s="7"/>
      <c r="C34" s="7"/>
      <c r="D34" s="3"/>
      <c r="E34" s="3"/>
      <c r="F34" s="3"/>
      <c r="G34" s="1"/>
      <c r="H34" s="1" t="s">
        <v>12</v>
      </c>
    </row>
    <row r="35" spans="1:8" ht="15.6" x14ac:dyDescent="0.3">
      <c r="A35" s="14"/>
      <c r="B35" s="14"/>
      <c r="C35" s="14"/>
      <c r="D35" s="4"/>
      <c r="E35" s="4"/>
      <c r="F35" s="4"/>
      <c r="G35" s="1"/>
      <c r="H35" s="1"/>
    </row>
    <row r="36" spans="1:8" ht="15.6" x14ac:dyDescent="0.3">
      <c r="A36" s="3"/>
      <c r="B36" s="3"/>
      <c r="C36" s="1"/>
      <c r="D36" s="1"/>
      <c r="G36" s="1"/>
      <c r="H36" s="1"/>
    </row>
    <row r="37" spans="1:8" ht="15.6" x14ac:dyDescent="0.3">
      <c r="A37" s="3"/>
      <c r="B37" s="3"/>
      <c r="C37" s="1"/>
      <c r="D37" s="1"/>
      <c r="G37" s="1"/>
      <c r="H37" s="1"/>
    </row>
    <row r="38" spans="1:8" ht="15.6" x14ac:dyDescent="0.3">
      <c r="A38" s="3"/>
      <c r="B38" s="3"/>
      <c r="C38" s="1"/>
      <c r="D38" s="1"/>
      <c r="G38" s="1"/>
      <c r="H38" s="1"/>
    </row>
  </sheetData>
  <mergeCells count="29">
    <mergeCell ref="J23:J25"/>
    <mergeCell ref="A17:A19"/>
    <mergeCell ref="B17:B19"/>
    <mergeCell ref="J17:J19"/>
    <mergeCell ref="A23:A25"/>
    <mergeCell ref="B23:B25"/>
    <mergeCell ref="F20:F22"/>
    <mergeCell ref="F23:F25"/>
    <mergeCell ref="I20:I22"/>
    <mergeCell ref="I23:I25"/>
    <mergeCell ref="A20:A22"/>
    <mergeCell ref="B20:B22"/>
    <mergeCell ref="F17:F19"/>
    <mergeCell ref="I14:I16"/>
    <mergeCell ref="I17:I19"/>
    <mergeCell ref="J14:J16"/>
    <mergeCell ref="J20:J22"/>
    <mergeCell ref="A12:A13"/>
    <mergeCell ref="B12:B13"/>
    <mergeCell ref="A14:A16"/>
    <mergeCell ref="B14:B16"/>
    <mergeCell ref="G12:G13"/>
    <mergeCell ref="F14:F16"/>
    <mergeCell ref="H12:H13"/>
    <mergeCell ref="I12:I13"/>
    <mergeCell ref="J12:J13"/>
    <mergeCell ref="C12:E12"/>
    <mergeCell ref="C13:E13"/>
    <mergeCell ref="F12:F13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opLeftCell="A25" zoomScale="85" zoomScaleNormal="85" workbookViewId="0">
      <selection activeCell="A12" sqref="A12:J13"/>
    </sheetView>
  </sheetViews>
  <sheetFormatPr defaultRowHeight="14.4" x14ac:dyDescent="0.3"/>
  <cols>
    <col min="1" max="1" width="20.109375" customWidth="1"/>
    <col min="2" max="2" width="10.44140625" bestFit="1" customWidth="1"/>
    <col min="3" max="3" width="12.5546875" customWidth="1"/>
    <col min="6" max="6" width="10.5546875" customWidth="1"/>
    <col min="7" max="7" width="12" customWidth="1"/>
    <col min="8" max="8" width="12.5546875" customWidth="1"/>
    <col min="9" max="9" width="11.77734375" customWidth="1"/>
    <col min="10" max="10" width="12.109375" customWidth="1"/>
    <col min="11" max="11" width="9.44140625" bestFit="1" customWidth="1"/>
  </cols>
  <sheetData>
    <row r="1" spans="1:10" ht="15.6" x14ac:dyDescent="0.3">
      <c r="A1" s="1" t="s">
        <v>60</v>
      </c>
      <c r="B1" s="1"/>
      <c r="C1" s="1"/>
      <c r="D1" s="1"/>
      <c r="E1" s="1"/>
      <c r="F1" s="1"/>
      <c r="G1" s="1"/>
      <c r="H1" s="1"/>
    </row>
    <row r="2" spans="1:10" ht="15.6" x14ac:dyDescent="0.3">
      <c r="A2" s="1"/>
      <c r="B2" s="1"/>
      <c r="C2" s="1"/>
      <c r="D2" s="1"/>
      <c r="E2" s="1"/>
      <c r="F2" s="1"/>
      <c r="G2" s="1"/>
      <c r="H2" s="1"/>
    </row>
    <row r="3" spans="1:10" ht="15.6" x14ac:dyDescent="0.3">
      <c r="A3" s="1"/>
      <c r="B3" s="1"/>
      <c r="C3" s="1"/>
      <c r="D3" s="1"/>
      <c r="E3" s="1"/>
      <c r="F3" s="1"/>
      <c r="G3" s="1"/>
      <c r="H3" s="1"/>
    </row>
    <row r="4" spans="1:10" ht="15.6" x14ac:dyDescent="0.3">
      <c r="A4" s="1"/>
      <c r="B4" s="1"/>
      <c r="C4" s="1"/>
      <c r="D4" s="1"/>
      <c r="E4" s="1"/>
      <c r="F4" s="2"/>
      <c r="G4" s="1"/>
      <c r="H4" s="1"/>
    </row>
    <row r="5" spans="1:10" ht="15.6" x14ac:dyDescent="0.3">
      <c r="A5" s="1" t="s">
        <v>45</v>
      </c>
      <c r="B5" s="23" t="s">
        <v>47</v>
      </c>
      <c r="C5" s="1" t="s">
        <v>0</v>
      </c>
      <c r="D5" s="1"/>
      <c r="E5" s="1"/>
      <c r="F5" s="1"/>
      <c r="G5" s="1"/>
      <c r="H5" s="1"/>
    </row>
    <row r="6" spans="1:10" ht="15.6" x14ac:dyDescent="0.3">
      <c r="A6" s="1" t="s">
        <v>46</v>
      </c>
      <c r="B6" s="23" t="s">
        <v>47</v>
      </c>
      <c r="C6" s="1" t="s">
        <v>1</v>
      </c>
      <c r="D6" s="1"/>
      <c r="E6" s="1"/>
      <c r="F6" s="1"/>
      <c r="G6" s="1"/>
      <c r="H6" s="1"/>
    </row>
    <row r="7" spans="1:10" ht="15.6" x14ac:dyDescent="0.3">
      <c r="A7" s="1" t="s">
        <v>48</v>
      </c>
      <c r="B7" s="23" t="s">
        <v>47</v>
      </c>
      <c r="C7" s="1" t="s">
        <v>2</v>
      </c>
      <c r="D7" s="1"/>
      <c r="E7" s="1"/>
      <c r="F7" s="1"/>
      <c r="G7" s="1"/>
      <c r="H7" s="1"/>
    </row>
    <row r="8" spans="1:10" ht="15.6" x14ac:dyDescent="0.3">
      <c r="A8" s="1"/>
      <c r="B8" s="1"/>
      <c r="C8" s="1"/>
      <c r="D8" s="1"/>
      <c r="E8" s="1"/>
      <c r="F8" s="1"/>
      <c r="G8" s="2"/>
      <c r="H8" s="1"/>
    </row>
    <row r="9" spans="1:10" ht="15.6" x14ac:dyDescent="0.3">
      <c r="A9" s="1"/>
      <c r="B9" s="1"/>
      <c r="C9" s="1"/>
      <c r="D9" s="1"/>
      <c r="E9" s="1"/>
      <c r="F9" s="1"/>
      <c r="G9" s="1"/>
      <c r="H9" s="1"/>
    </row>
    <row r="10" spans="1:10" ht="15.6" x14ac:dyDescent="0.3">
      <c r="A10" s="1"/>
      <c r="B10" s="1"/>
      <c r="C10" s="1"/>
      <c r="D10" s="1"/>
      <c r="E10" s="1"/>
      <c r="F10" s="1"/>
      <c r="G10" s="1"/>
      <c r="H10" s="1"/>
    </row>
    <row r="11" spans="1:10" ht="16.2" thickBot="1" x14ac:dyDescent="0.35">
      <c r="A11" s="1"/>
      <c r="B11" s="1"/>
      <c r="C11" s="1"/>
      <c r="D11" s="1"/>
      <c r="E11" s="1"/>
      <c r="F11" s="1"/>
      <c r="G11" s="1"/>
      <c r="H11" s="1"/>
    </row>
    <row r="12" spans="1:10" ht="16.2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0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0" ht="15.6" x14ac:dyDescent="0.3">
      <c r="A14" s="35" t="s">
        <v>13</v>
      </c>
      <c r="B14" s="35">
        <v>500</v>
      </c>
      <c r="C14" s="3">
        <v>0.23813000000000001</v>
      </c>
      <c r="D14" s="3">
        <v>0.23663999999999999</v>
      </c>
      <c r="E14" s="3">
        <v>0.23791000000000001</v>
      </c>
      <c r="F14" s="28">
        <v>30</v>
      </c>
      <c r="G14" s="8">
        <f t="shared" ref="G14:G37" si="0">AVERAGE(C14:E14)</f>
        <v>0.23755999999999999</v>
      </c>
      <c r="H14" s="8">
        <f>G14</f>
        <v>0.23755999999999999</v>
      </c>
      <c r="I14" s="45">
        <f>AVERAGE(H14:H16)</f>
        <v>0.23883777777777779</v>
      </c>
      <c r="J14" s="45">
        <f>_xlfn.STDEV.S(H14:H16)</f>
        <v>2.3678220966705647E-3</v>
      </c>
    </row>
    <row r="15" spans="1:10" ht="15.6" x14ac:dyDescent="0.3">
      <c r="A15" s="35"/>
      <c r="B15" s="35"/>
      <c r="C15" s="3">
        <v>0.23702000000000001</v>
      </c>
      <c r="D15" s="3">
        <v>0.23760999999999999</v>
      </c>
      <c r="E15" s="3">
        <v>0.23752000000000001</v>
      </c>
      <c r="F15" s="28"/>
      <c r="G15" s="8">
        <f t="shared" si="0"/>
        <v>0.23738333333333336</v>
      </c>
      <c r="H15" s="8">
        <f t="shared" ref="H15:H37" si="1">G15</f>
        <v>0.23738333333333336</v>
      </c>
      <c r="I15" s="45"/>
      <c r="J15" s="45"/>
    </row>
    <row r="16" spans="1:10" ht="15.6" x14ac:dyDescent="0.3">
      <c r="A16" s="35"/>
      <c r="B16" s="35"/>
      <c r="C16" s="3">
        <v>0.24134</v>
      </c>
      <c r="D16" s="3">
        <v>0.24156</v>
      </c>
      <c r="E16" s="3">
        <v>0.24181</v>
      </c>
      <c r="F16" s="28"/>
      <c r="G16" s="8">
        <f t="shared" si="0"/>
        <v>0.24156999999999998</v>
      </c>
      <c r="H16" s="8">
        <f t="shared" si="1"/>
        <v>0.24156999999999998</v>
      </c>
      <c r="I16" s="45"/>
      <c r="J16" s="45"/>
    </row>
    <row r="17" spans="1:10" ht="15.6" x14ac:dyDescent="0.3">
      <c r="A17" s="35" t="s">
        <v>28</v>
      </c>
      <c r="B17" s="35">
        <v>500</v>
      </c>
      <c r="C17" s="3">
        <v>0.25505</v>
      </c>
      <c r="D17" s="3">
        <v>0.25568999999999997</v>
      </c>
      <c r="E17" s="3">
        <v>0.25276999999999999</v>
      </c>
      <c r="F17" s="28">
        <v>60</v>
      </c>
      <c r="G17" s="8">
        <f t="shared" si="0"/>
        <v>0.2545033333333333</v>
      </c>
      <c r="H17" s="8">
        <f t="shared" si="1"/>
        <v>0.2545033333333333</v>
      </c>
      <c r="I17" s="45">
        <f t="shared" ref="I17:I35" si="2">AVERAGE(H17:H19)</f>
        <v>0.25262888888888885</v>
      </c>
      <c r="J17" s="45">
        <f t="shared" ref="J17:J35" si="3">_xlfn.STDEV.S(H17:H19)</f>
        <v>2.0641660498810139E-3</v>
      </c>
    </row>
    <row r="18" spans="1:10" ht="15.6" x14ac:dyDescent="0.3">
      <c r="A18" s="35"/>
      <c r="B18" s="35"/>
      <c r="C18" s="3">
        <v>0.25280999999999998</v>
      </c>
      <c r="D18" s="3">
        <v>0.25380999999999998</v>
      </c>
      <c r="E18" s="3">
        <v>0.25228</v>
      </c>
      <c r="F18" s="28"/>
      <c r="G18" s="8">
        <f t="shared" si="0"/>
        <v>0.25296666666666662</v>
      </c>
      <c r="H18" s="8">
        <f t="shared" si="1"/>
        <v>0.25296666666666662</v>
      </c>
      <c r="I18" s="45"/>
      <c r="J18" s="45"/>
    </row>
    <row r="19" spans="1:10" ht="15.6" x14ac:dyDescent="0.3">
      <c r="A19" s="35"/>
      <c r="B19" s="35"/>
      <c r="C19" s="3">
        <v>0.24987000000000001</v>
      </c>
      <c r="D19" s="3">
        <v>0.25190000000000001</v>
      </c>
      <c r="E19" s="3">
        <v>0.24948000000000001</v>
      </c>
      <c r="F19" s="28"/>
      <c r="G19" s="8">
        <f t="shared" si="0"/>
        <v>0.25041666666666668</v>
      </c>
      <c r="H19" s="8">
        <f t="shared" si="1"/>
        <v>0.25041666666666668</v>
      </c>
      <c r="I19" s="45"/>
      <c r="J19" s="45"/>
    </row>
    <row r="20" spans="1:10" ht="15.6" x14ac:dyDescent="0.3">
      <c r="A20" s="35" t="s">
        <v>14</v>
      </c>
      <c r="B20" s="35">
        <v>500</v>
      </c>
      <c r="C20" s="3">
        <v>0.26421</v>
      </c>
      <c r="D20" s="3">
        <v>0.26401000000000002</v>
      </c>
      <c r="E20" s="3">
        <v>0.26404</v>
      </c>
      <c r="F20" s="28">
        <v>90</v>
      </c>
      <c r="G20" s="8">
        <f t="shared" si="0"/>
        <v>0.26408666666666664</v>
      </c>
      <c r="H20" s="8">
        <f t="shared" si="1"/>
        <v>0.26408666666666664</v>
      </c>
      <c r="I20" s="45">
        <f t="shared" si="2"/>
        <v>0.27133444444444438</v>
      </c>
      <c r="J20" s="45">
        <f t="shared" si="3"/>
        <v>1.0428751034910559E-2</v>
      </c>
    </row>
    <row r="21" spans="1:10" ht="15.6" x14ac:dyDescent="0.3">
      <c r="A21" s="35"/>
      <c r="B21" s="35"/>
      <c r="C21" s="3">
        <v>0.28342000000000001</v>
      </c>
      <c r="D21" s="3">
        <v>0.28306999999999999</v>
      </c>
      <c r="E21" s="3">
        <v>0.28337000000000001</v>
      </c>
      <c r="F21" s="28"/>
      <c r="G21" s="8">
        <f t="shared" si="0"/>
        <v>0.28328666666666663</v>
      </c>
      <c r="H21" s="8">
        <f t="shared" si="1"/>
        <v>0.28328666666666663</v>
      </c>
      <c r="I21" s="45"/>
      <c r="J21" s="45"/>
    </row>
    <row r="22" spans="1:10" ht="15.6" x14ac:dyDescent="0.3">
      <c r="A22" s="35"/>
      <c r="B22" s="35"/>
      <c r="C22" s="3">
        <v>0.26707999999999998</v>
      </c>
      <c r="D22" s="3">
        <v>0.26594000000000001</v>
      </c>
      <c r="E22" s="3">
        <v>0.26687</v>
      </c>
      <c r="F22" s="28"/>
      <c r="G22" s="8">
        <f t="shared" si="0"/>
        <v>0.26662999999999998</v>
      </c>
      <c r="H22" s="8">
        <f t="shared" si="1"/>
        <v>0.26662999999999998</v>
      </c>
      <c r="I22" s="45"/>
      <c r="J22" s="45"/>
    </row>
    <row r="23" spans="1:10" ht="15.6" x14ac:dyDescent="0.3">
      <c r="A23" s="35" t="s">
        <v>29</v>
      </c>
      <c r="B23" s="35">
        <v>500</v>
      </c>
      <c r="C23" s="3">
        <v>0.24324000000000001</v>
      </c>
      <c r="D23" s="3">
        <v>0.24238000000000001</v>
      </c>
      <c r="E23" s="3">
        <v>0.24356</v>
      </c>
      <c r="F23" s="28">
        <v>120</v>
      </c>
      <c r="G23" s="8">
        <f t="shared" si="0"/>
        <v>0.24306000000000003</v>
      </c>
      <c r="H23" s="8">
        <f t="shared" si="1"/>
        <v>0.24306000000000003</v>
      </c>
      <c r="I23" s="45">
        <f t="shared" si="2"/>
        <v>0.25883555555555554</v>
      </c>
      <c r="J23" s="45">
        <f t="shared" si="3"/>
        <v>1.3719400834557586E-2</v>
      </c>
    </row>
    <row r="24" spans="1:10" ht="15.6" x14ac:dyDescent="0.3">
      <c r="A24" s="35"/>
      <c r="B24" s="35"/>
      <c r="C24" s="3">
        <v>0.26685999999999999</v>
      </c>
      <c r="D24" s="3">
        <v>0.26859</v>
      </c>
      <c r="E24" s="3">
        <v>0.26848</v>
      </c>
      <c r="F24" s="28"/>
      <c r="G24" s="8">
        <f t="shared" si="0"/>
        <v>0.2679766666666667</v>
      </c>
      <c r="H24" s="8">
        <f t="shared" si="1"/>
        <v>0.2679766666666667</v>
      </c>
      <c r="I24" s="45"/>
      <c r="J24" s="45"/>
    </row>
    <row r="25" spans="1:10" ht="15.6" x14ac:dyDescent="0.3">
      <c r="A25" s="35"/>
      <c r="B25" s="35"/>
      <c r="C25" s="3">
        <v>0.26573999999999998</v>
      </c>
      <c r="D25" s="3">
        <v>0.26483000000000001</v>
      </c>
      <c r="E25" s="3">
        <v>0.26584000000000002</v>
      </c>
      <c r="F25" s="28"/>
      <c r="G25" s="8">
        <f t="shared" si="0"/>
        <v>0.26547000000000004</v>
      </c>
      <c r="H25" s="8">
        <f t="shared" si="1"/>
        <v>0.26547000000000004</v>
      </c>
      <c r="I25" s="45"/>
      <c r="J25" s="45"/>
    </row>
    <row r="26" spans="1:10" ht="15.6" x14ac:dyDescent="0.3">
      <c r="A26" s="35" t="s">
        <v>15</v>
      </c>
      <c r="B26" s="35">
        <v>500</v>
      </c>
      <c r="C26" s="3">
        <v>0.26569999999999999</v>
      </c>
      <c r="D26" s="3">
        <v>0.26568000000000003</v>
      </c>
      <c r="E26" s="3">
        <v>0.26423999999999997</v>
      </c>
      <c r="F26" s="28">
        <v>150</v>
      </c>
      <c r="G26" s="8">
        <f t="shared" si="0"/>
        <v>0.26520666666666665</v>
      </c>
      <c r="H26" s="8">
        <f t="shared" si="1"/>
        <v>0.26520666666666665</v>
      </c>
      <c r="I26" s="45">
        <f t="shared" si="2"/>
        <v>0.25981777777777781</v>
      </c>
      <c r="J26" s="45">
        <f t="shared" si="3"/>
        <v>1.0800356132674166E-2</v>
      </c>
    </row>
    <row r="27" spans="1:10" ht="15.6" x14ac:dyDescent="0.3">
      <c r="A27" s="35"/>
      <c r="B27" s="35"/>
      <c r="C27" s="3">
        <v>0.26677000000000001</v>
      </c>
      <c r="D27" s="3">
        <v>0.26771</v>
      </c>
      <c r="E27" s="3">
        <v>0.26611000000000001</v>
      </c>
      <c r="F27" s="28"/>
      <c r="G27" s="8">
        <f t="shared" si="0"/>
        <v>0.2668633333333334</v>
      </c>
      <c r="H27" s="8">
        <f t="shared" si="1"/>
        <v>0.2668633333333334</v>
      </c>
      <c r="I27" s="45"/>
      <c r="J27" s="45"/>
    </row>
    <row r="28" spans="1:10" ht="15.6" x14ac:dyDescent="0.3">
      <c r="A28" s="35"/>
      <c r="B28" s="35"/>
      <c r="C28" s="3">
        <v>0.24737000000000001</v>
      </c>
      <c r="D28" s="3">
        <v>0.24723000000000001</v>
      </c>
      <c r="E28" s="3">
        <v>0.24754999999999999</v>
      </c>
      <c r="F28" s="28"/>
      <c r="G28" s="8">
        <f t="shared" si="0"/>
        <v>0.24738333333333337</v>
      </c>
      <c r="H28" s="8">
        <f t="shared" si="1"/>
        <v>0.24738333333333337</v>
      </c>
      <c r="I28" s="45"/>
      <c r="J28" s="45"/>
    </row>
    <row r="29" spans="1:10" ht="15.6" x14ac:dyDescent="0.3">
      <c r="A29" s="35" t="s">
        <v>30</v>
      </c>
      <c r="B29" s="35">
        <v>500</v>
      </c>
      <c r="C29" s="3">
        <v>0.29187999999999997</v>
      </c>
      <c r="D29" s="3">
        <v>0.29200999999999999</v>
      </c>
      <c r="E29" s="3">
        <v>0.29182999999999998</v>
      </c>
      <c r="F29" s="28">
        <v>180</v>
      </c>
      <c r="G29" s="8">
        <f t="shared" si="0"/>
        <v>0.2919066666666667</v>
      </c>
      <c r="H29" s="8">
        <f t="shared" si="1"/>
        <v>0.2919066666666667</v>
      </c>
      <c r="I29" s="45">
        <f t="shared" si="2"/>
        <v>0.29212344444444444</v>
      </c>
      <c r="J29" s="45">
        <f t="shared" si="3"/>
        <v>7.6771290954462928E-3</v>
      </c>
    </row>
    <row r="30" spans="1:10" ht="15.6" x14ac:dyDescent="0.3">
      <c r="A30" s="35"/>
      <c r="B30" s="35"/>
      <c r="C30" s="3">
        <v>0.29954999999999998</v>
      </c>
      <c r="D30" s="3">
        <v>0.30062</v>
      </c>
      <c r="E30" s="3">
        <v>0.29954999999999998</v>
      </c>
      <c r="F30" s="28"/>
      <c r="G30" s="8">
        <f t="shared" si="0"/>
        <v>0.29990666666666665</v>
      </c>
      <c r="H30" s="8">
        <f t="shared" si="1"/>
        <v>0.29990666666666665</v>
      </c>
      <c r="I30" s="45"/>
      <c r="J30" s="45"/>
    </row>
    <row r="31" spans="1:10" ht="15.6" x14ac:dyDescent="0.3">
      <c r="A31" s="35"/>
      <c r="B31" s="35"/>
      <c r="C31" s="3">
        <v>0.28415000000000001</v>
      </c>
      <c r="D31" s="3">
        <v>0.28510999999999997</v>
      </c>
      <c r="E31" s="3">
        <v>0.28441100000000002</v>
      </c>
      <c r="F31" s="28"/>
      <c r="G31" s="8">
        <f t="shared" si="0"/>
        <v>0.284557</v>
      </c>
      <c r="H31" s="8">
        <f t="shared" si="1"/>
        <v>0.284557</v>
      </c>
      <c r="I31" s="45"/>
      <c r="J31" s="45"/>
    </row>
    <row r="32" spans="1:10" ht="15.6" x14ac:dyDescent="0.3">
      <c r="A32" s="35" t="s">
        <v>16</v>
      </c>
      <c r="B32" s="35">
        <v>500</v>
      </c>
      <c r="C32" s="3">
        <v>0.28828999999999999</v>
      </c>
      <c r="D32" s="3">
        <v>0.28671000000000002</v>
      </c>
      <c r="E32" s="3">
        <v>0.28483000000000003</v>
      </c>
      <c r="F32" s="28">
        <v>210</v>
      </c>
      <c r="G32" s="8">
        <f t="shared" si="0"/>
        <v>0.28660999999999998</v>
      </c>
      <c r="H32" s="8">
        <f t="shared" si="1"/>
        <v>0.28660999999999998</v>
      </c>
      <c r="I32" s="45">
        <f t="shared" si="2"/>
        <v>0.28013333333333335</v>
      </c>
      <c r="J32" s="45">
        <f t="shared" si="3"/>
        <v>1.135096520614483E-2</v>
      </c>
    </row>
    <row r="33" spans="1:10" ht="15.6" x14ac:dyDescent="0.3">
      <c r="A33" s="35"/>
      <c r="B33" s="35"/>
      <c r="C33" s="3">
        <v>0.26669999999999999</v>
      </c>
      <c r="D33" s="3">
        <v>0.26673000000000002</v>
      </c>
      <c r="E33" s="3">
        <v>0.26765</v>
      </c>
      <c r="F33" s="28"/>
      <c r="G33" s="8">
        <f t="shared" si="0"/>
        <v>0.26702666666666669</v>
      </c>
      <c r="H33" s="8">
        <f t="shared" si="1"/>
        <v>0.26702666666666669</v>
      </c>
      <c r="I33" s="45"/>
      <c r="J33" s="45"/>
    </row>
    <row r="34" spans="1:10" ht="15.6" x14ac:dyDescent="0.3">
      <c r="A34" s="35"/>
      <c r="B34" s="35"/>
      <c r="C34" s="3">
        <v>0.28599999999999998</v>
      </c>
      <c r="D34" s="3">
        <v>0.28672999999999998</v>
      </c>
      <c r="E34" s="3">
        <v>0.28755999999999998</v>
      </c>
      <c r="F34" s="28"/>
      <c r="G34" s="8">
        <f t="shared" si="0"/>
        <v>0.28676333333333331</v>
      </c>
      <c r="H34" s="8">
        <f t="shared" si="1"/>
        <v>0.28676333333333331</v>
      </c>
      <c r="I34" s="45"/>
      <c r="J34" s="45"/>
    </row>
    <row r="35" spans="1:10" ht="15.6" x14ac:dyDescent="0.3">
      <c r="A35" s="40" t="s">
        <v>27</v>
      </c>
      <c r="B35" s="40">
        <v>500</v>
      </c>
      <c r="C35" s="4">
        <v>0.33400000000000002</v>
      </c>
      <c r="D35" s="4">
        <v>0.33429999999999999</v>
      </c>
      <c r="E35" s="4">
        <v>0.33431</v>
      </c>
      <c r="F35" s="29">
        <v>240</v>
      </c>
      <c r="G35" s="10">
        <f t="shared" si="0"/>
        <v>0.33420333333333335</v>
      </c>
      <c r="H35" s="8">
        <f t="shared" si="1"/>
        <v>0.33420333333333335</v>
      </c>
      <c r="I35" s="46">
        <f t="shared" si="2"/>
        <v>0.33051522222222224</v>
      </c>
      <c r="J35" s="46">
        <f t="shared" si="3"/>
        <v>4.4727874273623189E-3</v>
      </c>
    </row>
    <row r="36" spans="1:10" ht="15" customHeight="1" x14ac:dyDescent="0.3">
      <c r="A36" s="40"/>
      <c r="B36" s="40"/>
      <c r="C36" s="4">
        <v>0.33207999999999999</v>
      </c>
      <c r="D36" s="4">
        <v>0.33124999999999999</v>
      </c>
      <c r="E36" s="4">
        <v>0.33207700000000001</v>
      </c>
      <c r="F36" s="29"/>
      <c r="G36" s="10">
        <f t="shared" si="0"/>
        <v>0.33180233333333331</v>
      </c>
      <c r="H36" s="8">
        <f t="shared" si="1"/>
        <v>0.33180233333333331</v>
      </c>
      <c r="I36" s="46"/>
      <c r="J36" s="46"/>
    </row>
    <row r="37" spans="1:10" ht="15" customHeight="1" thickBot="1" x14ac:dyDescent="0.35">
      <c r="A37" s="41"/>
      <c r="B37" s="41"/>
      <c r="C37" s="5">
        <v>0.32532</v>
      </c>
      <c r="D37" s="5">
        <v>0.32600000000000001</v>
      </c>
      <c r="E37" s="5">
        <v>0.32529999999999998</v>
      </c>
      <c r="F37" s="30"/>
      <c r="G37" s="11">
        <f t="shared" si="0"/>
        <v>0.32554</v>
      </c>
      <c r="H37" s="11">
        <f t="shared" si="1"/>
        <v>0.32554</v>
      </c>
      <c r="I37" s="47"/>
      <c r="J37" s="47"/>
    </row>
    <row r="38" spans="1:10" ht="15" thickTop="1" x14ac:dyDescent="0.3"/>
    <row r="41" spans="1:10" x14ac:dyDescent="0.3">
      <c r="A41" t="s">
        <v>52</v>
      </c>
      <c r="B41" t="s">
        <v>31</v>
      </c>
      <c r="C41" t="s">
        <v>32</v>
      </c>
    </row>
    <row r="42" spans="1:10" x14ac:dyDescent="0.3">
      <c r="A42">
        <v>30</v>
      </c>
      <c r="B42" s="9">
        <f>I14</f>
        <v>0.23883777777777779</v>
      </c>
      <c r="C42" s="9">
        <f>J14</f>
        <v>2.3678220966705647E-3</v>
      </c>
    </row>
    <row r="43" spans="1:10" x14ac:dyDescent="0.3">
      <c r="A43">
        <f>A42+30</f>
        <v>60</v>
      </c>
      <c r="B43" s="9">
        <f>I17</f>
        <v>0.25262888888888885</v>
      </c>
      <c r="C43" s="9">
        <f>J17</f>
        <v>2.0641660498810139E-3</v>
      </c>
    </row>
    <row r="44" spans="1:10" x14ac:dyDescent="0.3">
      <c r="A44">
        <f t="shared" ref="A44:A49" si="4">A43+30</f>
        <v>90</v>
      </c>
      <c r="B44" s="9">
        <f>I20</f>
        <v>0.27133444444444438</v>
      </c>
      <c r="C44" s="9">
        <f>J20</f>
        <v>1.0428751034910559E-2</v>
      </c>
    </row>
    <row r="45" spans="1:10" x14ac:dyDescent="0.3">
      <c r="A45">
        <f t="shared" si="4"/>
        <v>120</v>
      </c>
      <c r="B45" s="9">
        <f>I23</f>
        <v>0.25883555555555554</v>
      </c>
      <c r="C45" s="9">
        <f>J23</f>
        <v>1.3719400834557586E-2</v>
      </c>
    </row>
    <row r="46" spans="1:10" x14ac:dyDescent="0.3">
      <c r="A46">
        <f t="shared" si="4"/>
        <v>150</v>
      </c>
      <c r="B46" s="9">
        <f>I26</f>
        <v>0.25981777777777781</v>
      </c>
      <c r="C46" s="9">
        <f>J26</f>
        <v>1.0800356132674166E-2</v>
      </c>
    </row>
    <row r="47" spans="1:10" x14ac:dyDescent="0.3">
      <c r="A47">
        <f t="shared" si="4"/>
        <v>180</v>
      </c>
      <c r="B47" s="9">
        <f>I29</f>
        <v>0.29212344444444444</v>
      </c>
      <c r="C47" s="9">
        <f>J29</f>
        <v>7.6771290954462928E-3</v>
      </c>
    </row>
    <row r="48" spans="1:10" x14ac:dyDescent="0.3">
      <c r="A48">
        <f t="shared" si="4"/>
        <v>210</v>
      </c>
      <c r="B48" s="9">
        <f>I32</f>
        <v>0.28013333333333335</v>
      </c>
      <c r="C48" s="9">
        <f>J32</f>
        <v>1.135096520614483E-2</v>
      </c>
    </row>
    <row r="49" spans="1:3" x14ac:dyDescent="0.3">
      <c r="A49">
        <f t="shared" si="4"/>
        <v>240</v>
      </c>
      <c r="B49" s="9">
        <f>I35</f>
        <v>0.33051522222222224</v>
      </c>
      <c r="C49" s="9">
        <f>J35</f>
        <v>4.4727874273623189E-3</v>
      </c>
    </row>
  </sheetData>
  <mergeCells count="49">
    <mergeCell ref="C12:E12"/>
    <mergeCell ref="C13:E13"/>
    <mergeCell ref="A17:A19"/>
    <mergeCell ref="B17:B19"/>
    <mergeCell ref="A14:A16"/>
    <mergeCell ref="B14:B16"/>
    <mergeCell ref="A12:A13"/>
    <mergeCell ref="B12:B13"/>
    <mergeCell ref="A20:A22"/>
    <mergeCell ref="B20:B22"/>
    <mergeCell ref="A23:A25"/>
    <mergeCell ref="B23:B25"/>
    <mergeCell ref="A26:A28"/>
    <mergeCell ref="B26:B28"/>
    <mergeCell ref="A35:A37"/>
    <mergeCell ref="B35:B37"/>
    <mergeCell ref="A29:A31"/>
    <mergeCell ref="B29:B31"/>
    <mergeCell ref="A32:A34"/>
    <mergeCell ref="B32:B34"/>
    <mergeCell ref="F12:F13"/>
    <mergeCell ref="G12:G13"/>
    <mergeCell ref="H12:H13"/>
    <mergeCell ref="I12:I13"/>
    <mergeCell ref="J12:J13"/>
    <mergeCell ref="F29:F31"/>
    <mergeCell ref="F32:F34"/>
    <mergeCell ref="F35:F37"/>
    <mergeCell ref="I14:I16"/>
    <mergeCell ref="I17:I19"/>
    <mergeCell ref="I20:I22"/>
    <mergeCell ref="I23:I25"/>
    <mergeCell ref="I26:I28"/>
    <mergeCell ref="I29:I31"/>
    <mergeCell ref="I32:I34"/>
    <mergeCell ref="I35:I37"/>
    <mergeCell ref="F14:F16"/>
    <mergeCell ref="F17:F19"/>
    <mergeCell ref="F20:F22"/>
    <mergeCell ref="F23:F25"/>
    <mergeCell ref="F26:F28"/>
    <mergeCell ref="J29:J31"/>
    <mergeCell ref="J32:J34"/>
    <mergeCell ref="J35:J37"/>
    <mergeCell ref="J14:J16"/>
    <mergeCell ref="J17:J19"/>
    <mergeCell ref="J20:J22"/>
    <mergeCell ref="J23:J25"/>
    <mergeCell ref="J26:J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13" zoomScale="85" zoomScaleNormal="85" workbookViewId="0">
      <selection activeCell="S42" sqref="S42"/>
    </sheetView>
  </sheetViews>
  <sheetFormatPr defaultRowHeight="14.4" x14ac:dyDescent="0.3"/>
  <cols>
    <col min="1" max="1" width="16.5546875" customWidth="1"/>
    <col min="2" max="2" width="9.44140625" bestFit="1" customWidth="1"/>
    <col min="6" max="7" width="10.33203125" bestFit="1" customWidth="1"/>
    <col min="8" max="8" width="13.77734375" customWidth="1"/>
    <col min="9" max="9" width="15.21875" customWidth="1"/>
    <col min="10" max="10" width="12.33203125" customWidth="1"/>
  </cols>
  <sheetData>
    <row r="1" spans="1:10" ht="15.6" x14ac:dyDescent="0.3">
      <c r="A1" s="1" t="s">
        <v>61</v>
      </c>
      <c r="B1" s="1"/>
      <c r="C1" s="1"/>
      <c r="D1" s="1"/>
      <c r="E1" s="1"/>
      <c r="F1" s="1"/>
      <c r="G1" s="1"/>
      <c r="H1" s="1"/>
    </row>
    <row r="2" spans="1:10" ht="15.6" x14ac:dyDescent="0.3">
      <c r="A2" s="1"/>
      <c r="B2" s="1"/>
      <c r="C2" s="1"/>
      <c r="D2" s="1"/>
      <c r="E2" s="1"/>
      <c r="F2" s="1"/>
      <c r="G2" s="1"/>
      <c r="H2" s="1"/>
    </row>
    <row r="3" spans="1:10" ht="15.6" x14ac:dyDescent="0.3">
      <c r="A3" s="1"/>
      <c r="B3" s="1"/>
      <c r="C3" s="1"/>
      <c r="D3" s="1"/>
      <c r="E3" s="1"/>
      <c r="F3" s="1"/>
      <c r="G3" s="1"/>
      <c r="H3" s="1"/>
    </row>
    <row r="4" spans="1:10" ht="15.6" x14ac:dyDescent="0.3">
      <c r="A4" s="1"/>
      <c r="B4" s="1"/>
      <c r="C4" s="1"/>
      <c r="D4" s="1"/>
      <c r="E4" s="1"/>
      <c r="F4" s="2"/>
      <c r="G4" s="1"/>
      <c r="H4" s="1"/>
    </row>
    <row r="5" spans="1:10" ht="15.6" x14ac:dyDescent="0.3">
      <c r="A5" s="1" t="s">
        <v>45</v>
      </c>
      <c r="B5" s="23" t="s">
        <v>47</v>
      </c>
      <c r="C5" s="1" t="s">
        <v>0</v>
      </c>
      <c r="D5" s="1"/>
      <c r="E5" s="1"/>
      <c r="F5" s="1"/>
      <c r="G5" s="1"/>
      <c r="H5" s="1"/>
    </row>
    <row r="6" spans="1:10" ht="15.6" x14ac:dyDescent="0.3">
      <c r="A6" s="1" t="s">
        <v>46</v>
      </c>
      <c r="B6" s="23" t="s">
        <v>47</v>
      </c>
      <c r="C6" s="1" t="s">
        <v>1</v>
      </c>
      <c r="D6" s="1"/>
      <c r="E6" s="1"/>
      <c r="F6" s="1"/>
      <c r="G6" s="1"/>
      <c r="H6" s="1"/>
    </row>
    <row r="7" spans="1:10" ht="15.6" x14ac:dyDescent="0.3">
      <c r="A7" s="1" t="s">
        <v>48</v>
      </c>
      <c r="B7" s="23" t="s">
        <v>47</v>
      </c>
      <c r="C7" s="1" t="s">
        <v>2</v>
      </c>
      <c r="D7" s="1"/>
      <c r="E7" s="1"/>
      <c r="F7" s="1"/>
      <c r="G7" s="1"/>
      <c r="H7" s="1"/>
    </row>
    <row r="8" spans="1:10" ht="15.6" x14ac:dyDescent="0.3">
      <c r="A8" s="1"/>
      <c r="B8" s="1"/>
      <c r="C8" s="1"/>
      <c r="D8" s="1"/>
      <c r="E8" s="1"/>
      <c r="F8" s="1"/>
      <c r="G8" s="2"/>
      <c r="H8" s="1"/>
    </row>
    <row r="9" spans="1:10" ht="15.6" x14ac:dyDescent="0.3">
      <c r="A9" s="1"/>
      <c r="B9" s="1"/>
      <c r="C9" s="1"/>
      <c r="D9" s="1"/>
      <c r="E9" s="1"/>
      <c r="F9" s="1"/>
      <c r="G9" s="1"/>
      <c r="H9" s="1"/>
    </row>
    <row r="10" spans="1:10" ht="15.6" x14ac:dyDescent="0.3">
      <c r="A10" s="1"/>
      <c r="B10" s="1"/>
      <c r="C10" s="1"/>
      <c r="D10" s="1"/>
      <c r="E10" s="1"/>
      <c r="F10" s="1"/>
      <c r="G10" s="1"/>
      <c r="H10" s="1"/>
    </row>
    <row r="11" spans="1:10" ht="16.2" thickBot="1" x14ac:dyDescent="0.35">
      <c r="A11" s="1"/>
      <c r="B11" s="1"/>
      <c r="C11" s="1"/>
      <c r="D11" s="1"/>
      <c r="E11" s="1"/>
      <c r="F11" s="1"/>
      <c r="G11" s="1"/>
      <c r="H11" s="1"/>
    </row>
    <row r="12" spans="1:10" ht="16.2" customHeight="1" thickTop="1" x14ac:dyDescent="0.3">
      <c r="A12" s="36" t="s">
        <v>49</v>
      </c>
      <c r="B12" s="32" t="s">
        <v>50</v>
      </c>
      <c r="C12" s="36" t="s">
        <v>51</v>
      </c>
      <c r="D12" s="36"/>
      <c r="E12" s="36"/>
      <c r="F12" s="32" t="s">
        <v>52</v>
      </c>
      <c r="G12" s="32" t="s">
        <v>53</v>
      </c>
      <c r="H12" s="32" t="s">
        <v>54</v>
      </c>
      <c r="I12" s="32" t="s">
        <v>55</v>
      </c>
      <c r="J12" s="32" t="s">
        <v>56</v>
      </c>
    </row>
    <row r="13" spans="1:10" ht="16.2" thickBot="1" x14ac:dyDescent="0.35">
      <c r="A13" s="37"/>
      <c r="B13" s="33"/>
      <c r="C13" s="37" t="s">
        <v>3</v>
      </c>
      <c r="D13" s="37"/>
      <c r="E13" s="37"/>
      <c r="F13" s="33"/>
      <c r="G13" s="33"/>
      <c r="H13" s="33"/>
      <c r="I13" s="33"/>
      <c r="J13" s="33"/>
    </row>
    <row r="14" spans="1:10" ht="15.6" x14ac:dyDescent="0.3">
      <c r="A14" s="35" t="s">
        <v>34</v>
      </c>
      <c r="B14" s="35">
        <v>500</v>
      </c>
      <c r="C14" s="17">
        <v>0.32008999999999999</v>
      </c>
      <c r="D14" s="17">
        <v>0.31690000000000002</v>
      </c>
      <c r="E14" s="17">
        <v>0.31817000000000001</v>
      </c>
      <c r="F14" s="28">
        <v>60</v>
      </c>
      <c r="G14" s="17">
        <f t="shared" ref="G14:G31" si="0">AVERAGE(C14:E14)</f>
        <v>0.31838666666666665</v>
      </c>
      <c r="H14" s="17">
        <f>G14</f>
        <v>0.31838666666666665</v>
      </c>
      <c r="I14" s="31">
        <f>AVERAGE(H14:H16)</f>
        <v>0.32083222222222219</v>
      </c>
      <c r="J14" s="25">
        <f>_xlfn.STDEV.S(H14:H16)</f>
        <v>3.3392453128303357E-3</v>
      </c>
    </row>
    <row r="15" spans="1:10" ht="15.6" x14ac:dyDescent="0.3">
      <c r="A15" s="35"/>
      <c r="B15" s="35"/>
      <c r="C15" s="17">
        <v>0.32434000000000002</v>
      </c>
      <c r="D15" s="17">
        <v>0.32544000000000001</v>
      </c>
      <c r="E15" s="17">
        <v>0.32412999999999997</v>
      </c>
      <c r="F15" s="28"/>
      <c r="G15" s="17">
        <f t="shared" si="0"/>
        <v>0.32463666666666668</v>
      </c>
      <c r="H15" s="21">
        <f t="shared" ref="H15:H31" si="1">G15</f>
        <v>0.32463666666666668</v>
      </c>
      <c r="I15" s="25"/>
      <c r="J15" s="25"/>
    </row>
    <row r="16" spans="1:10" ht="15.6" x14ac:dyDescent="0.3">
      <c r="A16" s="35"/>
      <c r="B16" s="35"/>
      <c r="C16" s="17">
        <v>0.31940000000000002</v>
      </c>
      <c r="D16" s="17">
        <v>0.31952999999999998</v>
      </c>
      <c r="E16" s="17">
        <v>0.31949</v>
      </c>
      <c r="F16" s="28"/>
      <c r="G16" s="17">
        <f t="shared" si="0"/>
        <v>0.31947333333333333</v>
      </c>
      <c r="H16" s="21">
        <f t="shared" si="1"/>
        <v>0.31947333333333333</v>
      </c>
      <c r="I16" s="25"/>
      <c r="J16" s="25"/>
    </row>
    <row r="17" spans="1:10" ht="15.6" x14ac:dyDescent="0.3">
      <c r="A17" s="35" t="s">
        <v>35</v>
      </c>
      <c r="B17" s="35">
        <v>500</v>
      </c>
      <c r="C17" s="17">
        <v>0.32999000000000001</v>
      </c>
      <c r="D17" s="17">
        <v>0.33051000000000003</v>
      </c>
      <c r="E17" s="17">
        <v>0.33034999999999998</v>
      </c>
      <c r="F17" s="28">
        <v>120</v>
      </c>
      <c r="G17" s="17">
        <f t="shared" si="0"/>
        <v>0.33028333333333332</v>
      </c>
      <c r="H17" s="21">
        <f t="shared" si="1"/>
        <v>0.33028333333333332</v>
      </c>
      <c r="I17" s="25">
        <f t="shared" ref="I17:I29" si="2">AVERAGE(H17:H19)</f>
        <v>0.33139666666666662</v>
      </c>
      <c r="J17" s="25">
        <f>_xlfn.STDEV.S(H17:H19)</f>
        <v>1.0078084033077769E-3</v>
      </c>
    </row>
    <row r="18" spans="1:10" ht="15.6" x14ac:dyDescent="0.3">
      <c r="A18" s="35"/>
      <c r="B18" s="35"/>
      <c r="C18" s="17">
        <v>0.33221000000000001</v>
      </c>
      <c r="D18" s="17">
        <v>0.33284000000000002</v>
      </c>
      <c r="E18" s="17">
        <v>0.33168999999999998</v>
      </c>
      <c r="F18" s="28"/>
      <c r="G18" s="17">
        <f t="shared" si="0"/>
        <v>0.33224666666666663</v>
      </c>
      <c r="H18" s="21">
        <f t="shared" si="1"/>
        <v>0.33224666666666663</v>
      </c>
      <c r="I18" s="25"/>
      <c r="J18" s="25"/>
    </row>
    <row r="19" spans="1:10" ht="15.6" x14ac:dyDescent="0.3">
      <c r="A19" s="35"/>
      <c r="B19" s="35"/>
      <c r="C19" s="17">
        <v>0.33112999999999998</v>
      </c>
      <c r="D19" s="17">
        <v>0.33167000000000002</v>
      </c>
      <c r="E19" s="17">
        <v>0.33217999999999998</v>
      </c>
      <c r="F19" s="28"/>
      <c r="G19" s="17">
        <f t="shared" si="0"/>
        <v>0.33166000000000001</v>
      </c>
      <c r="H19" s="21">
        <f t="shared" si="1"/>
        <v>0.33166000000000001</v>
      </c>
      <c r="I19" s="25"/>
      <c r="J19" s="25"/>
    </row>
    <row r="20" spans="1:10" ht="15.6" x14ac:dyDescent="0.3">
      <c r="A20" s="35" t="s">
        <v>36</v>
      </c>
      <c r="B20" s="35">
        <v>500</v>
      </c>
      <c r="C20" s="17">
        <v>0.33160000000000001</v>
      </c>
      <c r="D20" s="17">
        <v>0.33128999999999997</v>
      </c>
      <c r="E20" s="17">
        <v>0.33085999999999999</v>
      </c>
      <c r="F20" s="28">
        <v>180</v>
      </c>
      <c r="G20" s="17">
        <f t="shared" si="0"/>
        <v>0.33124999999999999</v>
      </c>
      <c r="H20" s="21">
        <f t="shared" si="1"/>
        <v>0.33124999999999999</v>
      </c>
      <c r="I20" s="25">
        <f t="shared" si="2"/>
        <v>0.33305777777777784</v>
      </c>
      <c r="J20" s="25">
        <f>_xlfn.STDEV.S(H20:H22)</f>
        <v>1.5895503673587763E-3</v>
      </c>
    </row>
    <row r="21" spans="1:10" ht="15.6" x14ac:dyDescent="0.3">
      <c r="A21" s="35"/>
      <c r="B21" s="35"/>
      <c r="C21" s="17">
        <v>0.33417000000000002</v>
      </c>
      <c r="D21" s="17">
        <v>0.33361000000000002</v>
      </c>
      <c r="E21" s="17">
        <v>0.33328000000000002</v>
      </c>
      <c r="F21" s="28"/>
      <c r="G21" s="17">
        <f t="shared" si="0"/>
        <v>0.33368666666666669</v>
      </c>
      <c r="H21" s="21">
        <f t="shared" si="1"/>
        <v>0.33368666666666669</v>
      </c>
      <c r="I21" s="25"/>
      <c r="J21" s="25"/>
    </row>
    <row r="22" spans="1:10" ht="15.6" x14ac:dyDescent="0.3">
      <c r="A22" s="35"/>
      <c r="B22" s="35"/>
      <c r="C22" s="17">
        <v>0.33384000000000003</v>
      </c>
      <c r="D22" s="17">
        <v>0.33404</v>
      </c>
      <c r="E22" s="17">
        <v>0.33483000000000002</v>
      </c>
      <c r="F22" s="28"/>
      <c r="G22" s="17">
        <f t="shared" si="0"/>
        <v>0.33423666666666668</v>
      </c>
      <c r="H22" s="21">
        <f t="shared" si="1"/>
        <v>0.33423666666666668</v>
      </c>
      <c r="I22" s="25"/>
      <c r="J22" s="25"/>
    </row>
    <row r="23" spans="1:10" ht="15.6" x14ac:dyDescent="0.3">
      <c r="A23" s="35" t="s">
        <v>37</v>
      </c>
      <c r="B23" s="35">
        <v>500</v>
      </c>
      <c r="C23" s="17">
        <v>0.33910000000000001</v>
      </c>
      <c r="D23" s="17">
        <v>0.33739999999999998</v>
      </c>
      <c r="E23" s="17">
        <v>0.33856999999999998</v>
      </c>
      <c r="F23" s="28">
        <v>240</v>
      </c>
      <c r="G23" s="17">
        <f t="shared" si="0"/>
        <v>0.33835666666666664</v>
      </c>
      <c r="H23" s="21">
        <f t="shared" si="1"/>
        <v>0.33835666666666664</v>
      </c>
      <c r="I23" s="25">
        <f t="shared" si="2"/>
        <v>0.34242222222222224</v>
      </c>
      <c r="J23" s="25">
        <f>_xlfn.STDEV.S(H23:H25)</f>
        <v>3.575335778067032E-3</v>
      </c>
    </row>
    <row r="24" spans="1:10" ht="15.6" x14ac:dyDescent="0.3">
      <c r="A24" s="35"/>
      <c r="B24" s="35"/>
      <c r="C24" s="17">
        <v>0.34676000000000001</v>
      </c>
      <c r="D24" s="17">
        <v>0.34414</v>
      </c>
      <c r="E24" s="17">
        <v>0.34433000000000002</v>
      </c>
      <c r="F24" s="28"/>
      <c r="G24" s="17">
        <f t="shared" si="0"/>
        <v>0.3450766666666667</v>
      </c>
      <c r="H24" s="21">
        <f t="shared" si="1"/>
        <v>0.3450766666666667</v>
      </c>
      <c r="I24" s="25"/>
      <c r="J24" s="25"/>
    </row>
    <row r="25" spans="1:10" ht="15.6" x14ac:dyDescent="0.3">
      <c r="A25" s="35"/>
      <c r="B25" s="35"/>
      <c r="C25" s="17">
        <v>0.34433000000000002</v>
      </c>
      <c r="D25" s="17">
        <v>0.34394999999999998</v>
      </c>
      <c r="E25" s="17">
        <v>0.34322000000000003</v>
      </c>
      <c r="F25" s="28"/>
      <c r="G25" s="17">
        <f t="shared" si="0"/>
        <v>0.34383333333333338</v>
      </c>
      <c r="H25" s="21">
        <f t="shared" si="1"/>
        <v>0.34383333333333338</v>
      </c>
      <c r="I25" s="25"/>
      <c r="J25" s="25"/>
    </row>
    <row r="26" spans="1:10" ht="15.6" x14ac:dyDescent="0.3">
      <c r="A26" s="35" t="s">
        <v>38</v>
      </c>
      <c r="B26" s="35">
        <v>500</v>
      </c>
      <c r="C26" s="17">
        <v>0.35974</v>
      </c>
      <c r="D26" s="17">
        <v>0.35962</v>
      </c>
      <c r="E26" s="17">
        <v>0.36001</v>
      </c>
      <c r="F26" s="28">
        <v>300</v>
      </c>
      <c r="G26" s="17">
        <f t="shared" si="0"/>
        <v>0.35979</v>
      </c>
      <c r="H26" s="21">
        <f t="shared" si="1"/>
        <v>0.35979</v>
      </c>
      <c r="I26" s="25">
        <f t="shared" si="2"/>
        <v>0.36093555555555557</v>
      </c>
      <c r="J26" s="25">
        <f>_xlfn.STDEV.S(H26:H28)</f>
        <v>4.2296602612888453E-3</v>
      </c>
    </row>
    <row r="27" spans="1:10" ht="15.6" x14ac:dyDescent="0.3">
      <c r="A27" s="35"/>
      <c r="B27" s="35"/>
      <c r="C27" s="17">
        <v>0.36525999999999997</v>
      </c>
      <c r="D27" s="17">
        <v>0.36629</v>
      </c>
      <c r="E27" s="17">
        <v>0.36531000000000002</v>
      </c>
      <c r="F27" s="28"/>
      <c r="G27" s="17">
        <f t="shared" si="0"/>
        <v>0.36562</v>
      </c>
      <c r="H27" s="21">
        <f t="shared" si="1"/>
        <v>0.36562</v>
      </c>
      <c r="I27" s="25"/>
      <c r="J27" s="25"/>
    </row>
    <row r="28" spans="1:10" ht="15" customHeight="1" x14ac:dyDescent="0.3">
      <c r="A28" s="35"/>
      <c r="B28" s="35"/>
      <c r="C28" s="17">
        <v>0.35749999999999998</v>
      </c>
      <c r="D28" s="17">
        <v>0.35704000000000002</v>
      </c>
      <c r="E28" s="17">
        <v>0.35765000000000002</v>
      </c>
      <c r="F28" s="28"/>
      <c r="G28" s="17">
        <f t="shared" si="0"/>
        <v>0.35739666666666664</v>
      </c>
      <c r="H28" s="21">
        <f t="shared" si="1"/>
        <v>0.35739666666666664</v>
      </c>
      <c r="I28" s="25"/>
      <c r="J28" s="25"/>
    </row>
    <row r="29" spans="1:10" ht="14.4" customHeight="1" x14ac:dyDescent="0.3">
      <c r="A29" s="40" t="s">
        <v>33</v>
      </c>
      <c r="B29" s="40">
        <v>500</v>
      </c>
      <c r="C29" s="18">
        <v>0.36779000000000001</v>
      </c>
      <c r="D29" s="18">
        <v>0.36508000000000002</v>
      </c>
      <c r="E29" s="18">
        <v>0.36642000000000002</v>
      </c>
      <c r="F29" s="29">
        <v>360</v>
      </c>
      <c r="G29" s="18">
        <f t="shared" si="0"/>
        <v>0.36643000000000003</v>
      </c>
      <c r="H29" s="21">
        <f t="shared" si="1"/>
        <v>0.36643000000000003</v>
      </c>
      <c r="I29" s="26">
        <f t="shared" si="2"/>
        <v>0.36390111111111118</v>
      </c>
      <c r="J29" s="26">
        <f>_xlfn.STDEV.S(H29:H31)</f>
        <v>3.5129242856966297E-3</v>
      </c>
    </row>
    <row r="30" spans="1:10" ht="14.4" customHeight="1" x14ac:dyDescent="0.3">
      <c r="A30" s="40"/>
      <c r="B30" s="40"/>
      <c r="C30" s="18">
        <v>0.36047000000000001</v>
      </c>
      <c r="D30" s="18">
        <v>0.35970000000000002</v>
      </c>
      <c r="E30" s="18">
        <v>0.35949999999999999</v>
      </c>
      <c r="F30" s="29"/>
      <c r="G30" s="18">
        <f t="shared" si="0"/>
        <v>0.35988999999999999</v>
      </c>
      <c r="H30" s="21">
        <f t="shared" si="1"/>
        <v>0.35988999999999999</v>
      </c>
      <c r="I30" s="26"/>
      <c r="J30" s="26"/>
    </row>
    <row r="31" spans="1:10" ht="15" customHeight="1" thickBot="1" x14ac:dyDescent="0.35">
      <c r="A31" s="41"/>
      <c r="B31" s="41"/>
      <c r="C31" s="19">
        <v>0.36681999999999998</v>
      </c>
      <c r="D31" s="19">
        <v>0.36425000000000002</v>
      </c>
      <c r="E31" s="19">
        <v>0.36508000000000002</v>
      </c>
      <c r="F31" s="30"/>
      <c r="G31" s="19">
        <f t="shared" si="0"/>
        <v>0.36538333333333334</v>
      </c>
      <c r="H31" s="22">
        <f t="shared" si="1"/>
        <v>0.36538333333333334</v>
      </c>
      <c r="I31" s="27"/>
      <c r="J31" s="27"/>
    </row>
    <row r="32" spans="1:10" ht="15" thickTop="1" x14ac:dyDescent="0.3"/>
    <row r="34" spans="1:3" x14ac:dyDescent="0.3">
      <c r="A34" t="s">
        <v>52</v>
      </c>
      <c r="B34" t="s">
        <v>31</v>
      </c>
      <c r="C34" t="s">
        <v>39</v>
      </c>
    </row>
    <row r="35" spans="1:3" x14ac:dyDescent="0.3">
      <c r="A35">
        <v>60</v>
      </c>
      <c r="B35" s="9">
        <f>I14</f>
        <v>0.32083222222222219</v>
      </c>
      <c r="C35" s="9">
        <f>J14</f>
        <v>3.3392453128303357E-3</v>
      </c>
    </row>
    <row r="36" spans="1:3" x14ac:dyDescent="0.3">
      <c r="A36">
        <f>A35+60</f>
        <v>120</v>
      </c>
      <c r="B36" s="9">
        <f>I17</f>
        <v>0.33139666666666662</v>
      </c>
      <c r="C36" s="9">
        <f>J17</f>
        <v>1.0078084033077769E-3</v>
      </c>
    </row>
    <row r="37" spans="1:3" x14ac:dyDescent="0.3">
      <c r="A37">
        <f t="shared" ref="A37:A39" si="3">A36+60</f>
        <v>180</v>
      </c>
      <c r="B37" s="9">
        <f>I20</f>
        <v>0.33305777777777784</v>
      </c>
      <c r="C37" s="9">
        <f>J20</f>
        <v>1.5895503673587763E-3</v>
      </c>
    </row>
    <row r="38" spans="1:3" x14ac:dyDescent="0.3">
      <c r="A38">
        <f t="shared" si="3"/>
        <v>240</v>
      </c>
      <c r="B38" s="9">
        <f>I23</f>
        <v>0.34242222222222224</v>
      </c>
      <c r="C38" s="9">
        <f>J23</f>
        <v>3.575335778067032E-3</v>
      </c>
    </row>
    <row r="39" spans="1:3" x14ac:dyDescent="0.3">
      <c r="A39">
        <f t="shared" si="3"/>
        <v>300</v>
      </c>
      <c r="B39" s="9">
        <f>I26</f>
        <v>0.36093555555555557</v>
      </c>
      <c r="C39" s="9">
        <f>J26</f>
        <v>4.2296602612888453E-3</v>
      </c>
    </row>
    <row r="40" spans="1:3" x14ac:dyDescent="0.3">
      <c r="A40">
        <f>A39+60</f>
        <v>360</v>
      </c>
      <c r="B40" s="9">
        <f>I29</f>
        <v>0.36390111111111118</v>
      </c>
      <c r="C40" s="9">
        <f>J29</f>
        <v>3.5129242856966297E-3</v>
      </c>
    </row>
  </sheetData>
  <mergeCells count="39">
    <mergeCell ref="J17:J19"/>
    <mergeCell ref="H12:H13"/>
    <mergeCell ref="I12:I13"/>
    <mergeCell ref="J12:J13"/>
    <mergeCell ref="J14:J16"/>
    <mergeCell ref="G12:G13"/>
    <mergeCell ref="A17:A19"/>
    <mergeCell ref="B17:B19"/>
    <mergeCell ref="F17:F19"/>
    <mergeCell ref="I17:I19"/>
    <mergeCell ref="I14:I16"/>
    <mergeCell ref="A12:A13"/>
    <mergeCell ref="B12:B13"/>
    <mergeCell ref="C12:E12"/>
    <mergeCell ref="F12:F13"/>
    <mergeCell ref="A14:A16"/>
    <mergeCell ref="B14:B16"/>
    <mergeCell ref="F14:F16"/>
    <mergeCell ref="C13:E13"/>
    <mergeCell ref="J23:J25"/>
    <mergeCell ref="A20:A22"/>
    <mergeCell ref="B20:B22"/>
    <mergeCell ref="F20:F22"/>
    <mergeCell ref="I20:I22"/>
    <mergeCell ref="J20:J22"/>
    <mergeCell ref="A23:A25"/>
    <mergeCell ref="B23:B25"/>
    <mergeCell ref="F23:F25"/>
    <mergeCell ref="I23:I25"/>
    <mergeCell ref="J29:J31"/>
    <mergeCell ref="A26:A28"/>
    <mergeCell ref="B26:B28"/>
    <mergeCell ref="F26:F28"/>
    <mergeCell ref="I26:I28"/>
    <mergeCell ref="J26:J28"/>
    <mergeCell ref="A29:A31"/>
    <mergeCell ref="B29:B31"/>
    <mergeCell ref="F29:F31"/>
    <mergeCell ref="I29:I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tabSelected="1" zoomScale="85" zoomScaleNormal="85" workbookViewId="0">
      <selection activeCell="U20" sqref="U20"/>
    </sheetView>
  </sheetViews>
  <sheetFormatPr defaultRowHeight="14.4" x14ac:dyDescent="0.3"/>
  <sheetData>
    <row r="1" spans="1:19" x14ac:dyDescent="0.3">
      <c r="A1" s="24"/>
      <c r="B1" s="24"/>
      <c r="C1" s="24"/>
      <c r="D1" s="24"/>
      <c r="E1" s="24" t="s">
        <v>62</v>
      </c>
      <c r="F1" s="24"/>
      <c r="G1" s="24"/>
      <c r="H1" s="24"/>
      <c r="I1" s="24"/>
      <c r="J1" s="24"/>
      <c r="K1" s="24"/>
      <c r="L1" s="24"/>
      <c r="M1" s="24"/>
      <c r="N1" s="24"/>
      <c r="O1" s="24" t="s">
        <v>63</v>
      </c>
      <c r="P1" s="24"/>
      <c r="Q1" s="24"/>
      <c r="R1" s="24"/>
      <c r="S1" s="24"/>
    </row>
    <row r="2" spans="1:19" x14ac:dyDescent="0.3">
      <c r="A2" s="24" t="str">
        <f>'2 hours Water'!A28</f>
        <v>Minute</v>
      </c>
      <c r="B2" s="24" t="str">
        <f>'2 hours Water'!B28</f>
        <v>Abs</v>
      </c>
      <c r="C2" s="24" t="str">
        <f>'2 hours Water'!C28</f>
        <v>Std</v>
      </c>
      <c r="D2" s="24" t="str">
        <f>'4 hours Water'!A40</f>
        <v>Minute</v>
      </c>
      <c r="E2" s="24" t="str">
        <f>'4 hours Water'!B40</f>
        <v>Abs</v>
      </c>
      <c r="F2" s="24" t="str">
        <f>'4 hours Water'!C40</f>
        <v>Std</v>
      </c>
      <c r="G2" s="24" t="str">
        <f>'6 hours Water'!A34</f>
        <v>Minute</v>
      </c>
      <c r="H2" s="24" t="str">
        <f>'6 hours Water'!B34</f>
        <v>Abs</v>
      </c>
      <c r="I2" s="24" t="str">
        <f>'6 hours Water'!C34</f>
        <v>Std</v>
      </c>
      <c r="J2" s="24"/>
      <c r="K2" s="24" t="str">
        <f>'2 hours Methanol'!A29</f>
        <v>Minute</v>
      </c>
      <c r="L2" s="24" t="str">
        <f>'2 hours Methanol'!B29</f>
        <v>Abs</v>
      </c>
      <c r="M2" s="24" t="str">
        <f>'2 hours Methanol'!C29</f>
        <v>Std</v>
      </c>
      <c r="N2" s="24" t="str">
        <f>'4 hours Methanol'!A41</f>
        <v>Minute</v>
      </c>
      <c r="O2" s="24" t="str">
        <f>'4 hours Methanol'!B41</f>
        <v>Abs</v>
      </c>
      <c r="P2" s="24" t="str">
        <f>'4 hours Methanol'!C41</f>
        <v>Std</v>
      </c>
      <c r="Q2" s="24" t="str">
        <f>'6 hours Methanol'!A34</f>
        <v>Minute</v>
      </c>
      <c r="R2" s="24" t="str">
        <f>'6 hours Methanol'!B34</f>
        <v>Abs</v>
      </c>
      <c r="S2" s="24" t="str">
        <f>'6 hours Methanol'!C34</f>
        <v>S</v>
      </c>
    </row>
    <row r="3" spans="1:19" x14ac:dyDescent="0.3">
      <c r="A3" s="24">
        <f>'2 hours Water'!A29</f>
        <v>30</v>
      </c>
      <c r="B3" s="24">
        <f>'2 hours Water'!B29</f>
        <v>0.33064488888888888</v>
      </c>
      <c r="C3" s="24">
        <f>'2 hours Water'!C29</f>
        <v>4.7016368465713186E-3</v>
      </c>
      <c r="D3" s="24">
        <f>'4 hours Water'!A41</f>
        <v>30</v>
      </c>
      <c r="E3" s="24">
        <f>'4 hours Water'!B41</f>
        <v>0.45655666666666667</v>
      </c>
      <c r="F3" s="24">
        <f>'4 hours Water'!C41</f>
        <v>1.0783561563787715E-2</v>
      </c>
      <c r="G3" s="24">
        <f>'6 hours Water'!A35</f>
        <v>60</v>
      </c>
      <c r="H3" s="24">
        <f>'6 hours Water'!B35</f>
        <v>0.4037311111111111</v>
      </c>
      <c r="I3" s="24">
        <f>'6 hours Water'!C35</f>
        <v>2.5418548199938468E-3</v>
      </c>
      <c r="J3" s="24"/>
      <c r="K3" s="24">
        <f>'2 hours Methanol'!A30</f>
        <v>30</v>
      </c>
      <c r="L3" s="24">
        <f>'2 hours Methanol'!B30</f>
        <v>0.1920166666666667</v>
      </c>
      <c r="M3" s="24">
        <f>'2 hours Methanol'!C30</f>
        <v>1.9969309786102719E-3</v>
      </c>
      <c r="N3" s="24">
        <f>'4 hours Methanol'!A42</f>
        <v>30</v>
      </c>
      <c r="O3" s="24">
        <f>'4 hours Methanol'!B42</f>
        <v>0.23883777777777779</v>
      </c>
      <c r="P3" s="24">
        <f>'4 hours Methanol'!C42</f>
        <v>2.3678220966705647E-3</v>
      </c>
      <c r="Q3" s="24">
        <f>'6 hours Methanol'!A35</f>
        <v>60</v>
      </c>
      <c r="R3" s="24">
        <f>'6 hours Methanol'!B35</f>
        <v>0.32083222222222219</v>
      </c>
      <c r="S3" s="24">
        <f>'6 hours Methanol'!C35</f>
        <v>3.3392453128303357E-3</v>
      </c>
    </row>
    <row r="4" spans="1:19" x14ac:dyDescent="0.3">
      <c r="A4" s="24">
        <f>'2 hours Water'!A30</f>
        <v>60</v>
      </c>
      <c r="B4" s="24">
        <f>'2 hours Water'!B30</f>
        <v>0.33610777777777784</v>
      </c>
      <c r="C4" s="24">
        <f>'2 hours Water'!C30</f>
        <v>1.6752889081964123E-2</v>
      </c>
      <c r="D4" s="24">
        <f>'4 hours Water'!A42</f>
        <v>60</v>
      </c>
      <c r="E4" s="24">
        <f>'4 hours Water'!B42</f>
        <v>0.48611555555555558</v>
      </c>
      <c r="F4" s="24">
        <f>'4 hours Water'!C42</f>
        <v>4.2511597546151438E-3</v>
      </c>
      <c r="G4" s="24">
        <f>'6 hours Water'!A36</f>
        <v>120</v>
      </c>
      <c r="H4" s="24">
        <f>'6 hours Water'!B36</f>
        <v>0.32546333333333327</v>
      </c>
      <c r="I4" s="24">
        <f>'6 hours Water'!C36</f>
        <v>4.0301295815946764E-3</v>
      </c>
      <c r="J4" s="24"/>
      <c r="K4" s="24">
        <f>'2 hours Methanol'!A31</f>
        <v>60</v>
      </c>
      <c r="L4" s="24">
        <f>'2 hours Methanol'!B31</f>
        <v>0.20045222222222223</v>
      </c>
      <c r="M4" s="24">
        <f>'2 hours Methanol'!C31</f>
        <v>1.0121502596690337E-3</v>
      </c>
      <c r="N4" s="24">
        <f>'4 hours Methanol'!A43</f>
        <v>60</v>
      </c>
      <c r="O4" s="24">
        <f>'4 hours Methanol'!B43</f>
        <v>0.25262888888888885</v>
      </c>
      <c r="P4" s="24">
        <f>'4 hours Methanol'!C43</f>
        <v>2.0641660498810139E-3</v>
      </c>
      <c r="Q4" s="24">
        <f>'6 hours Methanol'!A36</f>
        <v>120</v>
      </c>
      <c r="R4" s="24">
        <f>'6 hours Methanol'!B36</f>
        <v>0.33139666666666662</v>
      </c>
      <c r="S4" s="24">
        <f>'6 hours Methanol'!C36</f>
        <v>1.0078084033077769E-3</v>
      </c>
    </row>
    <row r="5" spans="1:19" x14ac:dyDescent="0.3">
      <c r="A5" s="24">
        <f>'2 hours Water'!A31</f>
        <v>90</v>
      </c>
      <c r="B5" s="24">
        <f>'2 hours Water'!B31</f>
        <v>0.33140222222222221</v>
      </c>
      <c r="C5" s="24">
        <f>'2 hours Water'!C31</f>
        <v>9.4364319606590787E-3</v>
      </c>
      <c r="D5" s="24">
        <f>'4 hours Water'!A43</f>
        <v>90</v>
      </c>
      <c r="E5" s="24">
        <f>'4 hours Water'!B43</f>
        <v>0.35488999999999998</v>
      </c>
      <c r="F5" s="24">
        <f>'4 hours Water'!C43</f>
        <v>8.4806315278469213E-3</v>
      </c>
      <c r="G5" s="24">
        <f>'6 hours Water'!A37</f>
        <v>180</v>
      </c>
      <c r="H5" s="24">
        <f>'6 hours Water'!B37</f>
        <v>0.35119777777777778</v>
      </c>
      <c r="I5" s="24">
        <f>'6 hours Water'!C37</f>
        <v>7.8628411131327659E-3</v>
      </c>
      <c r="J5" s="24"/>
      <c r="K5" s="24">
        <f>'2 hours Methanol'!A32</f>
        <v>90</v>
      </c>
      <c r="L5" s="24">
        <f>'2 hours Methanol'!B32</f>
        <v>0.23284333333333332</v>
      </c>
      <c r="M5" s="24">
        <f>'2 hours Methanol'!C32</f>
        <v>2.0200358357657364E-2</v>
      </c>
      <c r="N5" s="24">
        <f>'4 hours Methanol'!A44</f>
        <v>90</v>
      </c>
      <c r="O5" s="24">
        <f>'4 hours Methanol'!B44</f>
        <v>0.27133444444444438</v>
      </c>
      <c r="P5" s="24">
        <f>'4 hours Methanol'!C44</f>
        <v>1.0428751034910559E-2</v>
      </c>
      <c r="Q5" s="24">
        <f>'6 hours Methanol'!A37</f>
        <v>180</v>
      </c>
      <c r="R5" s="24">
        <f>'6 hours Methanol'!B37</f>
        <v>0.33305777777777784</v>
      </c>
      <c r="S5" s="24">
        <f>'6 hours Methanol'!C37</f>
        <v>1.5895503673587763E-3</v>
      </c>
    </row>
    <row r="6" spans="1:19" x14ac:dyDescent="0.3">
      <c r="A6" s="24">
        <f>'2 hours Water'!A32</f>
        <v>120</v>
      </c>
      <c r="B6" s="24">
        <f>'2 hours Water'!B32</f>
        <v>0.31717333333333331</v>
      </c>
      <c r="C6" s="24">
        <f>'2 hours Water'!C32</f>
        <v>1.2611246744253502E-2</v>
      </c>
      <c r="D6" s="24">
        <f>'4 hours Water'!A44</f>
        <v>120</v>
      </c>
      <c r="E6" s="24">
        <f>'4 hours Water'!B44</f>
        <v>0.33088111111111113</v>
      </c>
      <c r="F6" s="24">
        <f>'4 hours Water'!C44</f>
        <v>1.1250439168382776E-2</v>
      </c>
      <c r="G6" s="24">
        <f>'6 hours Water'!A38</f>
        <v>240</v>
      </c>
      <c r="H6" s="24">
        <f>'6 hours Water'!B38</f>
        <v>0.3427911111111111</v>
      </c>
      <c r="I6" s="24">
        <f>'6 hours Water'!C38</f>
        <v>9.9051671887473419E-3</v>
      </c>
      <c r="J6" s="24"/>
      <c r="K6" s="24">
        <f>'2 hours Methanol'!A33</f>
        <v>120</v>
      </c>
      <c r="L6" s="24">
        <f>'2 hours Methanol'!B33</f>
        <v>0.21855111111111114</v>
      </c>
      <c r="M6" s="24">
        <f>'2 hours Methanol'!C33</f>
        <v>6.0247363550738325E-3</v>
      </c>
      <c r="N6" s="24">
        <f>'4 hours Methanol'!A45</f>
        <v>120</v>
      </c>
      <c r="O6" s="24">
        <f>'4 hours Methanol'!B45</f>
        <v>0.25883555555555554</v>
      </c>
      <c r="P6" s="24">
        <f>'4 hours Methanol'!C45</f>
        <v>1.3719400834557586E-2</v>
      </c>
      <c r="Q6" s="24">
        <f>'6 hours Methanol'!A38</f>
        <v>240</v>
      </c>
      <c r="R6" s="24">
        <f>'6 hours Methanol'!B38</f>
        <v>0.34242222222222224</v>
      </c>
      <c r="S6" s="24">
        <f>'6 hours Methanol'!C38</f>
        <v>3.575335778067032E-3</v>
      </c>
    </row>
    <row r="7" spans="1:19" x14ac:dyDescent="0.3">
      <c r="A7" s="24"/>
      <c r="B7" s="24"/>
      <c r="C7" s="24"/>
      <c r="D7" s="24">
        <f>'4 hours Water'!A45</f>
        <v>150</v>
      </c>
      <c r="E7" s="24">
        <f>'4 hours Water'!B45</f>
        <v>0.30725111111111114</v>
      </c>
      <c r="F7" s="24">
        <f>'4 hours Water'!C45</f>
        <v>2.6271918538692757E-3</v>
      </c>
      <c r="G7" s="24">
        <f>'6 hours Water'!A39</f>
        <v>300</v>
      </c>
      <c r="H7" s="24">
        <f>'6 hours Water'!B39</f>
        <v>0.35259666666666667</v>
      </c>
      <c r="I7" s="24">
        <f>'6 hours Water'!C39</f>
        <v>9.5408635761013751E-3</v>
      </c>
      <c r="J7" s="24"/>
      <c r="K7" s="24"/>
      <c r="L7" s="24"/>
      <c r="M7" s="24"/>
      <c r="N7" s="24">
        <f>'4 hours Methanol'!A46</f>
        <v>150</v>
      </c>
      <c r="O7" s="24">
        <f>'4 hours Methanol'!B46</f>
        <v>0.25981777777777781</v>
      </c>
      <c r="P7" s="24">
        <f>'4 hours Methanol'!C46</f>
        <v>1.0800356132674166E-2</v>
      </c>
      <c r="Q7" s="24">
        <f>'6 hours Methanol'!A39</f>
        <v>300</v>
      </c>
      <c r="R7" s="24">
        <f>'6 hours Methanol'!B39</f>
        <v>0.36093555555555557</v>
      </c>
      <c r="S7" s="24">
        <f>'6 hours Methanol'!C39</f>
        <v>4.2296602612888453E-3</v>
      </c>
    </row>
    <row r="8" spans="1:19" x14ac:dyDescent="0.3">
      <c r="A8" s="24"/>
      <c r="B8" s="24"/>
      <c r="C8" s="24"/>
      <c r="D8" s="24">
        <f>'4 hours Water'!A46</f>
        <v>180</v>
      </c>
      <c r="E8" s="24">
        <f>'4 hours Water'!B46</f>
        <v>0.30124666666666666</v>
      </c>
      <c r="F8" s="24">
        <f>'4 hours Water'!C46</f>
        <v>1.0701216441757104E-2</v>
      </c>
      <c r="G8" s="24">
        <f>'6 hours Water'!A40</f>
        <v>360</v>
      </c>
      <c r="H8" s="24">
        <f>'6 hours Water'!B40</f>
        <v>0.35438555555555556</v>
      </c>
      <c r="I8" s="24">
        <f>'6 hours Water'!C40</f>
        <v>7.6930649385110383E-3</v>
      </c>
      <c r="J8" s="24"/>
      <c r="K8" s="24"/>
      <c r="L8" s="24"/>
      <c r="M8" s="24"/>
      <c r="N8" s="24">
        <f>'4 hours Methanol'!A47</f>
        <v>180</v>
      </c>
      <c r="O8" s="24">
        <f>'4 hours Methanol'!B47</f>
        <v>0.29212344444444444</v>
      </c>
      <c r="P8" s="24">
        <f>'4 hours Methanol'!C47</f>
        <v>7.6771290954462928E-3</v>
      </c>
      <c r="Q8" s="24">
        <f>'6 hours Methanol'!A40</f>
        <v>360</v>
      </c>
      <c r="R8" s="24">
        <f>'6 hours Methanol'!B40</f>
        <v>0.36390111111111118</v>
      </c>
      <c r="S8" s="24">
        <f>'6 hours Methanol'!C40</f>
        <v>3.5129242856966297E-3</v>
      </c>
    </row>
    <row r="9" spans="1:19" x14ac:dyDescent="0.3">
      <c r="A9" s="24"/>
      <c r="B9" s="24"/>
      <c r="C9" s="24"/>
      <c r="D9" s="24">
        <f>'4 hours Water'!A47</f>
        <v>210</v>
      </c>
      <c r="E9" s="24">
        <f>'4 hours Water'!B47</f>
        <v>0.30667444444444447</v>
      </c>
      <c r="F9" s="24">
        <f>'4 hours Water'!C47</f>
        <v>3.5989849392006057E-3</v>
      </c>
      <c r="G9" s="24"/>
      <c r="H9" s="24"/>
      <c r="I9" s="24"/>
      <c r="J9" s="24"/>
      <c r="K9" s="24"/>
      <c r="L9" s="24"/>
      <c r="M9" s="24"/>
      <c r="N9" s="24">
        <f>'4 hours Methanol'!A48</f>
        <v>210</v>
      </c>
      <c r="O9" s="24">
        <f>'4 hours Methanol'!B48</f>
        <v>0.28013333333333335</v>
      </c>
      <c r="P9" s="24">
        <f>'4 hours Methanol'!C48</f>
        <v>1.135096520614483E-2</v>
      </c>
      <c r="Q9" s="24"/>
      <c r="R9" s="24"/>
      <c r="S9" s="24"/>
    </row>
    <row r="10" spans="1:19" x14ac:dyDescent="0.3">
      <c r="A10" s="24"/>
      <c r="B10" s="24"/>
      <c r="C10" s="24"/>
      <c r="D10" s="24">
        <f>'4 hours Water'!A48</f>
        <v>240</v>
      </c>
      <c r="E10" s="24">
        <f>'4 hours Water'!B48</f>
        <v>0.33984333333333333</v>
      </c>
      <c r="F10" s="24">
        <f>'4 hours Water'!C48</f>
        <v>1.0331481554506626E-2</v>
      </c>
      <c r="G10" s="24"/>
      <c r="H10" s="24"/>
      <c r="I10" s="24"/>
      <c r="J10" s="24"/>
      <c r="K10" s="24"/>
      <c r="L10" s="24"/>
      <c r="M10" s="24"/>
      <c r="N10" s="24">
        <f>'4 hours Methanol'!A49</f>
        <v>240</v>
      </c>
      <c r="O10" s="24">
        <f>'4 hours Methanol'!B49</f>
        <v>0.33051522222222224</v>
      </c>
      <c r="P10" s="24">
        <f>'4 hours Methanol'!C49</f>
        <v>4.4727874273623189E-3</v>
      </c>
      <c r="Q10" s="24"/>
      <c r="R10" s="24"/>
      <c r="S10" s="24"/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 hours Water</vt:lpstr>
      <vt:lpstr>4 hours Water</vt:lpstr>
      <vt:lpstr>6 hours Water</vt:lpstr>
      <vt:lpstr>2 hours Methanol</vt:lpstr>
      <vt:lpstr>4 hours Methanol</vt:lpstr>
      <vt:lpstr>6 hours Methanol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</dc:creator>
  <cp:lastModifiedBy>ROG</cp:lastModifiedBy>
  <dcterms:created xsi:type="dcterms:W3CDTF">2019-09-17T02:11:43Z</dcterms:created>
  <dcterms:modified xsi:type="dcterms:W3CDTF">2020-07-03T12:19:02Z</dcterms:modified>
</cp:coreProperties>
</file>