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033033\Downloads\"/>
    </mc:Choice>
  </mc:AlternateContent>
  <xr:revisionPtr revIDLastSave="0" documentId="13_ncr:1_{2CC3EE3B-ECB5-4F2D-97DC-6CD82B29E86D}" xr6:coauthVersionLast="47" xr6:coauthVersionMax="47" xr10:uidLastSave="{00000000-0000-0000-0000-000000000000}"/>
  <bookViews>
    <workbookView xWindow="23880" yWindow="-120" windowWidth="29040" windowHeight="17640" xr2:uid="{00000000-000D-0000-FFFF-FFFF00000000}"/>
  </bookViews>
  <sheets>
    <sheet name="202405011612_shape_analysis" sheetId="1" r:id="rId1"/>
    <sheet name="ICC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" i="1" l="1"/>
  <c r="H21" i="1" s="1"/>
  <c r="V55" i="2"/>
  <c r="V54" i="2"/>
  <c r="Y54" i="2" s="1"/>
  <c r="I55" i="2"/>
  <c r="I54" i="2"/>
  <c r="L54" i="2" s="1"/>
  <c r="L26" i="2"/>
  <c r="V27" i="2"/>
  <c r="V26" i="2"/>
  <c r="Y26" i="2" s="1"/>
  <c r="I26" i="2"/>
  <c r="I27" i="2"/>
  <c r="F4" i="1" l="1"/>
  <c r="F7" i="1"/>
  <c r="L19" i="1"/>
  <c r="L16" i="1"/>
  <c r="L13" i="1"/>
  <c r="L10" i="1"/>
  <c r="L7" i="1"/>
  <c r="L4" i="1"/>
  <c r="J19" i="1"/>
  <c r="J16" i="1"/>
  <c r="J13" i="1"/>
  <c r="J10" i="1"/>
  <c r="J7" i="1"/>
  <c r="J4" i="1"/>
  <c r="H19" i="1"/>
  <c r="H16" i="1"/>
  <c r="H13" i="1"/>
  <c r="H10" i="1"/>
  <c r="H7" i="1"/>
  <c r="H4" i="1"/>
  <c r="F19" i="1"/>
  <c r="F16" i="1"/>
  <c r="F13" i="1"/>
  <c r="F10" i="1"/>
  <c r="F20" i="1" l="1"/>
  <c r="F21" i="1" s="1"/>
  <c r="J20" i="1"/>
  <c r="J21" i="1" s="1"/>
  <c r="L20" i="1"/>
  <c r="L21" i="1" s="1"/>
</calcChain>
</file>

<file path=xl/sharedStrings.xml><?xml version="1.0" encoding="utf-8"?>
<sst xmlns="http://schemas.openxmlformats.org/spreadsheetml/2006/main" count="234" uniqueCount="60">
  <si>
    <t>DataNum</t>
    <phoneticPr fontId="18"/>
  </si>
  <si>
    <t>ID</t>
  </si>
  <si>
    <t>LR</t>
  </si>
  <si>
    <t>AL</t>
  </si>
  <si>
    <t>gauss曲率 S</t>
    <rPh sb="5" eb="7">
      <t>キョクリツ</t>
    </rPh>
    <phoneticPr fontId="18"/>
  </si>
  <si>
    <t>gauss曲率 M</t>
    <rPh sb="5" eb="7">
      <t>キョクリツ</t>
    </rPh>
    <phoneticPr fontId="18"/>
  </si>
  <si>
    <t>gauss曲率 T</t>
    <rPh sb="5" eb="7">
      <t>キョクリツ</t>
    </rPh>
    <phoneticPr fontId="18"/>
  </si>
  <si>
    <t>gauss曲率 I</t>
    <rPh sb="5" eb="7">
      <t>キョクリツ</t>
    </rPh>
    <phoneticPr fontId="18"/>
  </si>
  <si>
    <t>a</t>
    <phoneticPr fontId="18"/>
  </si>
  <si>
    <t>L</t>
  </si>
  <si>
    <t>不偏分散</t>
    <rPh sb="0" eb="4">
      <t>フヘンブンサン</t>
    </rPh>
    <phoneticPr fontId="18"/>
  </si>
  <si>
    <t>R</t>
  </si>
  <si>
    <t>b</t>
    <phoneticPr fontId="18"/>
  </si>
  <si>
    <t>c</t>
    <phoneticPr fontId="18"/>
  </si>
  <si>
    <t>不偏分散の平均</t>
    <rPh sb="0" eb="4">
      <t>フヘンブンサン</t>
    </rPh>
    <rPh sb="5" eb="7">
      <t>ヘイキン</t>
    </rPh>
    <phoneticPr fontId="18"/>
  </si>
  <si>
    <t>不偏分散の平均の平方根</t>
    <rPh sb="0" eb="4">
      <t>フヘンブンサン</t>
    </rPh>
    <rPh sb="5" eb="7">
      <t>ヘイキン</t>
    </rPh>
    <rPh sb="8" eb="11">
      <t>ヘイホウコン</t>
    </rPh>
    <phoneticPr fontId="18"/>
  </si>
  <si>
    <t>S</t>
  </si>
  <si>
    <t>1回目</t>
  </si>
  <si>
    <t>2回目</t>
  </si>
  <si>
    <t>3回目</t>
  </si>
  <si>
    <t>Anova: Two-Factor Without Replication</t>
  </si>
  <si>
    <t>M</t>
  </si>
  <si>
    <t>aL</t>
  </si>
  <si>
    <t>aR</t>
  </si>
  <si>
    <t>SUMMARY</t>
  </si>
  <si>
    <t>Count</t>
  </si>
  <si>
    <t>Sum</t>
  </si>
  <si>
    <t>Average</t>
  </si>
  <si>
    <t>Variance</t>
  </si>
  <si>
    <t>bL</t>
  </si>
  <si>
    <t>Row 1</t>
  </si>
  <si>
    <t>bR</t>
  </si>
  <si>
    <t>Row 2</t>
  </si>
  <si>
    <t>cR</t>
  </si>
  <si>
    <t>Row 3</t>
  </si>
  <si>
    <t>cL</t>
  </si>
  <si>
    <t>Row 4</t>
  </si>
  <si>
    <t>Row 5</t>
  </si>
  <si>
    <t>Row 6</t>
  </si>
  <si>
    <t>Column 1</t>
  </si>
  <si>
    <t>Column 2</t>
  </si>
  <si>
    <t>Column 3</t>
  </si>
  <si>
    <t>ANOVA</t>
  </si>
  <si>
    <t>Source of Variation</t>
  </si>
  <si>
    <t>SS</t>
  </si>
  <si>
    <t>df</t>
  </si>
  <si>
    <t>MS</t>
  </si>
  <si>
    <t>F</t>
  </si>
  <si>
    <t>P-value</t>
  </si>
  <si>
    <t>F crit</t>
  </si>
  <si>
    <t>Rows</t>
  </si>
  <si>
    <t>Columns</t>
  </si>
  <si>
    <t>Error</t>
  </si>
  <si>
    <t>Total</t>
  </si>
  <si>
    <t>BMS</t>
  </si>
  <si>
    <t>ICC(1,1)</t>
  </si>
  <si>
    <t>WMS</t>
  </si>
  <si>
    <t>k</t>
  </si>
  <si>
    <t>T</t>
  </si>
  <si>
    <t>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</si>
</sst>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0.000"/>
    <numFmt numFmtId="178" formatCode="0.0"/>
    <numFmt numFmtId="179" formatCode="0.000000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i/>
      <sz val="11"/>
      <color theme="1"/>
      <name val="游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176" fontId="0" fillId="0" borderId="0" xfId="0" applyNumberFormat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9" fillId="0" borderId="20" xfId="0" applyFont="1" applyBorder="1" applyAlignment="1">
      <alignment horizontal="center" vertical="center"/>
    </xf>
    <xf numFmtId="177" fontId="0" fillId="33" borderId="0" xfId="0" applyNumberFormat="1" applyFill="1">
      <alignment vertical="center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tabSelected="1" zoomScale="85" zoomScaleNormal="85" workbookViewId="0">
      <selection activeCell="H23" sqref="H23"/>
    </sheetView>
  </sheetViews>
  <sheetFormatPr defaultRowHeight="18.75" x14ac:dyDescent="0.4"/>
  <cols>
    <col min="5" max="5" width="10.625" customWidth="1"/>
    <col min="6" max="6" width="12.25" bestFit="1" customWidth="1"/>
    <col min="8" max="8" width="13.625" bestFit="1" customWidth="1"/>
    <col min="14" max="14" width="13.625" bestFit="1" customWidth="1"/>
    <col min="15" max="15" width="9.25" customWidth="1"/>
  </cols>
  <sheetData>
    <row r="1" spans="1:15" x14ac:dyDescent="0.4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3"/>
      <c r="G1" s="1" t="s">
        <v>5</v>
      </c>
      <c r="H1" s="3"/>
      <c r="I1" s="1" t="s">
        <v>6</v>
      </c>
      <c r="J1" s="3"/>
      <c r="K1" s="1" t="s">
        <v>7</v>
      </c>
      <c r="L1" s="3"/>
    </row>
    <row r="2" spans="1:15" x14ac:dyDescent="0.4">
      <c r="A2" s="1">
        <v>5396</v>
      </c>
      <c r="B2" s="2" t="s">
        <v>8</v>
      </c>
      <c r="C2" s="2" t="s">
        <v>9</v>
      </c>
      <c r="D2" s="2">
        <v>24.04</v>
      </c>
      <c r="E2" s="1">
        <v>6.3720127365530397E-3</v>
      </c>
      <c r="F2" s="3"/>
      <c r="G2" s="1">
        <v>4.3671849501368898E-3</v>
      </c>
      <c r="H2" s="3"/>
      <c r="I2" s="1">
        <v>5.5059906935775796E-3</v>
      </c>
      <c r="J2" s="3"/>
      <c r="K2" s="1">
        <v>6.10623912673363E-3</v>
      </c>
      <c r="L2" s="3"/>
    </row>
    <row r="3" spans="1:15" x14ac:dyDescent="0.4">
      <c r="A3" s="4">
        <v>5397</v>
      </c>
      <c r="B3" t="s">
        <v>8</v>
      </c>
      <c r="C3" t="s">
        <v>9</v>
      </c>
      <c r="D3">
        <v>24.04</v>
      </c>
      <c r="E3" s="4">
        <v>6.3160497745446296E-3</v>
      </c>
      <c r="F3" s="5" t="s">
        <v>10</v>
      </c>
      <c r="G3" s="4">
        <v>4.3719941714919497E-3</v>
      </c>
      <c r="H3" s="5" t="s">
        <v>10</v>
      </c>
      <c r="I3" s="4">
        <v>5.4264813416068603E-3</v>
      </c>
      <c r="J3" s="5" t="s">
        <v>10</v>
      </c>
      <c r="K3" s="4">
        <v>5.9590009572722596E-3</v>
      </c>
      <c r="L3" s="5" t="s">
        <v>10</v>
      </c>
    </row>
    <row r="4" spans="1:15" x14ac:dyDescent="0.4">
      <c r="A4" s="6">
        <v>5398</v>
      </c>
      <c r="B4" s="7" t="s">
        <v>8</v>
      </c>
      <c r="C4" s="7" t="s">
        <v>9</v>
      </c>
      <c r="D4">
        <v>24.04</v>
      </c>
      <c r="E4" s="6">
        <v>6.3200546415210796E-3</v>
      </c>
      <c r="F4" s="8">
        <f>_xlfn.VAR.S(E2:E4)</f>
        <v>9.7458928593400195E-10</v>
      </c>
      <c r="G4" s="6">
        <v>4.2675986803172496E-3</v>
      </c>
      <c r="H4" s="8">
        <f>_xlfn.VAR.S(G2:G4)</f>
        <v>3.4731620540398362E-9</v>
      </c>
      <c r="I4" s="6">
        <v>5.4682083422389E-3</v>
      </c>
      <c r="J4" s="8">
        <f>_xlfn.VAR.S(I2:I4)</f>
        <v>1.5817309508715627E-9</v>
      </c>
      <c r="K4" s="6">
        <v>5.9894699214927197E-3</v>
      </c>
      <c r="L4" s="8">
        <f>_xlfn.VAR.S(K2:K4)</f>
        <v>6.0404139365994526E-9</v>
      </c>
    </row>
    <row r="5" spans="1:15" x14ac:dyDescent="0.4">
      <c r="A5" s="1">
        <v>5399</v>
      </c>
      <c r="B5" s="2" t="s">
        <v>8</v>
      </c>
      <c r="C5" s="2" t="s">
        <v>11</v>
      </c>
      <c r="D5" s="2">
        <v>24</v>
      </c>
      <c r="E5" s="1">
        <v>6.19567030486702E-3</v>
      </c>
      <c r="F5" s="3"/>
      <c r="G5" s="1">
        <v>4.42688292207796E-3</v>
      </c>
      <c r="H5" s="3"/>
      <c r="I5" s="1">
        <v>6.0020899971454803E-3</v>
      </c>
      <c r="J5" s="3"/>
      <c r="K5" s="1">
        <v>5.7789220150143298E-3</v>
      </c>
      <c r="L5" s="3"/>
    </row>
    <row r="6" spans="1:15" x14ac:dyDescent="0.4">
      <c r="A6" s="4">
        <v>5400</v>
      </c>
      <c r="B6" t="s">
        <v>8</v>
      </c>
      <c r="C6" t="s">
        <v>11</v>
      </c>
      <c r="D6">
        <v>24</v>
      </c>
      <c r="E6" s="4">
        <v>6.0804126945113602E-3</v>
      </c>
      <c r="F6" s="5" t="s">
        <v>10</v>
      </c>
      <c r="G6" s="4">
        <v>4.4389314624960399E-3</v>
      </c>
      <c r="H6" s="5" t="s">
        <v>10</v>
      </c>
      <c r="I6" s="4">
        <v>6.0452261389114196E-3</v>
      </c>
      <c r="J6" s="5" t="s">
        <v>10</v>
      </c>
      <c r="K6" s="4">
        <v>5.9449084386129199E-3</v>
      </c>
      <c r="L6" s="5" t="s">
        <v>10</v>
      </c>
    </row>
    <row r="7" spans="1:15" x14ac:dyDescent="0.4">
      <c r="A7" s="6">
        <v>5401</v>
      </c>
      <c r="B7" s="7" t="s">
        <v>8</v>
      </c>
      <c r="C7" s="7" t="s">
        <v>11</v>
      </c>
      <c r="D7">
        <v>24</v>
      </c>
      <c r="E7" s="6">
        <v>6.2502383935138699E-3</v>
      </c>
      <c r="F7" s="8">
        <f>_xlfn.VAR.S(E5:E7)</f>
        <v>7.5171268475264325E-9</v>
      </c>
      <c r="G7" s="6">
        <v>4.3385050400848498E-3</v>
      </c>
      <c r="H7" s="8">
        <f>_xlfn.VAR.S(G5:G7)</f>
        <v>3.0068806116841653E-9</v>
      </c>
      <c r="I7" s="6">
        <v>6.0507638026030403E-3</v>
      </c>
      <c r="J7" s="8">
        <f>_xlfn.VAR.S(I5:I7)</f>
        <v>7.10088630555517E-10</v>
      </c>
      <c r="K7" s="6">
        <v>5.9736891708404901E-3</v>
      </c>
      <c r="L7" s="8">
        <f>_xlfn.VAR.S(K5:K7)</f>
        <v>1.1052344725869587E-8</v>
      </c>
    </row>
    <row r="8" spans="1:15" x14ac:dyDescent="0.4">
      <c r="A8" s="1">
        <v>5417</v>
      </c>
      <c r="B8" s="2" t="s">
        <v>12</v>
      </c>
      <c r="C8" s="2" t="s">
        <v>9</v>
      </c>
      <c r="D8" s="2">
        <v>23.33</v>
      </c>
      <c r="E8" s="1">
        <v>5.7473483503307004E-3</v>
      </c>
      <c r="F8" s="3"/>
      <c r="G8" s="1">
        <v>5.2986762480450901E-3</v>
      </c>
      <c r="H8" s="3"/>
      <c r="I8" s="1">
        <v>5.8226679143903197E-3</v>
      </c>
      <c r="J8" s="3"/>
      <c r="K8" s="1">
        <v>6.2927101930472197E-3</v>
      </c>
      <c r="L8" s="3"/>
    </row>
    <row r="9" spans="1:15" x14ac:dyDescent="0.4">
      <c r="A9" s="4">
        <v>5418</v>
      </c>
      <c r="B9" t="s">
        <v>12</v>
      </c>
      <c r="C9" t="s">
        <v>9</v>
      </c>
      <c r="D9">
        <v>23.33</v>
      </c>
      <c r="E9" s="4">
        <v>5.7450188358856196E-3</v>
      </c>
      <c r="F9" s="5" t="s">
        <v>10</v>
      </c>
      <c r="G9" s="4">
        <v>5.2891525291493902E-3</v>
      </c>
      <c r="H9" s="5" t="s">
        <v>10</v>
      </c>
      <c r="I9" s="4">
        <v>5.7751708920344104E-3</v>
      </c>
      <c r="J9" s="5" t="s">
        <v>10</v>
      </c>
      <c r="K9" s="4">
        <v>6.2478639174067497E-3</v>
      </c>
      <c r="L9" s="5" t="s">
        <v>10</v>
      </c>
    </row>
    <row r="10" spans="1:15" x14ac:dyDescent="0.4">
      <c r="A10" s="6">
        <v>5419</v>
      </c>
      <c r="B10" s="7" t="s">
        <v>12</v>
      </c>
      <c r="C10" s="7" t="s">
        <v>9</v>
      </c>
      <c r="D10" s="7">
        <v>23.33</v>
      </c>
      <c r="E10" s="6">
        <v>5.7221538208206699E-3</v>
      </c>
      <c r="F10" s="8">
        <f>_xlfn.VAR.S(E8:E10)</f>
        <v>1.9383331145033581E-10</v>
      </c>
      <c r="G10" s="6">
        <v>5.2531092353072604E-3</v>
      </c>
      <c r="H10" s="8">
        <f>_xlfn.VAR.S(G8:G10)</f>
        <v>5.7769548374065994E-10</v>
      </c>
      <c r="I10" s="6">
        <v>5.7461314648805904E-3</v>
      </c>
      <c r="J10" s="8">
        <f>_xlfn.VAR.S(I8:I10)</f>
        <v>1.4928472609425157E-9</v>
      </c>
      <c r="K10" s="6">
        <v>6.2007010509310401E-3</v>
      </c>
      <c r="L10" s="8">
        <f>_xlfn.VAR.S(K8:K10)</f>
        <v>2.1168677743303266E-9</v>
      </c>
    </row>
    <row r="11" spans="1:15" x14ac:dyDescent="0.4">
      <c r="A11" s="1">
        <v>5420</v>
      </c>
      <c r="B11" s="2" t="s">
        <v>12</v>
      </c>
      <c r="C11" s="2" t="s">
        <v>11</v>
      </c>
      <c r="D11" s="2">
        <v>23.33</v>
      </c>
      <c r="E11" s="1">
        <v>5.9706285074904997E-3</v>
      </c>
      <c r="F11" s="3"/>
      <c r="G11" s="1">
        <v>4.9987215393574496E-3</v>
      </c>
      <c r="H11" s="3"/>
      <c r="I11" s="1">
        <v>5.9155224311430096E-3</v>
      </c>
      <c r="J11" s="3"/>
      <c r="K11" s="1">
        <v>6.5093054829326504E-3</v>
      </c>
      <c r="L11" s="3"/>
    </row>
    <row r="12" spans="1:15" x14ac:dyDescent="0.4">
      <c r="A12" s="4">
        <v>5421</v>
      </c>
      <c r="B12" t="s">
        <v>12</v>
      </c>
      <c r="C12" t="s">
        <v>11</v>
      </c>
      <c r="D12">
        <v>23.33</v>
      </c>
      <c r="E12" s="4">
        <v>5.9483179243675702E-3</v>
      </c>
      <c r="F12" s="5" t="s">
        <v>10</v>
      </c>
      <c r="G12" s="4">
        <v>5.0303546648212899E-3</v>
      </c>
      <c r="H12" s="5" t="s">
        <v>10</v>
      </c>
      <c r="I12" s="4">
        <v>5.8967950397580101E-3</v>
      </c>
      <c r="J12" s="5" t="s">
        <v>10</v>
      </c>
      <c r="K12" s="4">
        <v>6.4345779958750998E-3</v>
      </c>
      <c r="L12" s="5" t="s">
        <v>10</v>
      </c>
    </row>
    <row r="13" spans="1:15" x14ac:dyDescent="0.4">
      <c r="A13" s="6">
        <v>5422</v>
      </c>
      <c r="B13" s="7" t="s">
        <v>12</v>
      </c>
      <c r="C13" s="7" t="s">
        <v>11</v>
      </c>
      <c r="D13" s="7">
        <v>23.33</v>
      </c>
      <c r="E13" s="6">
        <v>5.9459619812737103E-3</v>
      </c>
      <c r="F13" s="8">
        <f>_xlfn.VAR.S(E11:E13)</f>
        <v>1.8529168379170135E-10</v>
      </c>
      <c r="G13" s="6">
        <v>5.01603201384207E-3</v>
      </c>
      <c r="H13" s="8">
        <f>_xlfn.VAR.S(G11:G13)</f>
        <v>2.5090758076105175E-10</v>
      </c>
      <c r="I13" s="6">
        <v>5.9221482663946601E-3</v>
      </c>
      <c r="J13" s="8">
        <f>_xlfn.VAR.S(I11:I13)</f>
        <v>1.7290049695971893E-10</v>
      </c>
      <c r="K13" s="6">
        <v>6.5123832532894199E-3</v>
      </c>
      <c r="L13" s="8">
        <f>_xlfn.VAR.S(K11:K13)</f>
        <v>1.9412213456023382E-9</v>
      </c>
    </row>
    <row r="14" spans="1:15" x14ac:dyDescent="0.4">
      <c r="A14" s="1">
        <v>5487</v>
      </c>
      <c r="B14" s="2" t="s">
        <v>13</v>
      </c>
      <c r="C14" s="2" t="s">
        <v>11</v>
      </c>
      <c r="D14" s="2">
        <v>26.27</v>
      </c>
      <c r="E14" s="1">
        <v>1.0209080925101E-2</v>
      </c>
      <c r="F14" s="3"/>
      <c r="G14" s="1">
        <v>6.1178579018324004E-3</v>
      </c>
      <c r="H14" s="3"/>
      <c r="I14" s="1">
        <v>5.7139898701209701E-3</v>
      </c>
      <c r="J14" s="3"/>
      <c r="K14" s="1">
        <v>7.6192239122430299E-3</v>
      </c>
      <c r="L14" s="3"/>
    </row>
    <row r="15" spans="1:15" x14ac:dyDescent="0.4">
      <c r="A15" s="4">
        <v>5488</v>
      </c>
      <c r="B15" t="s">
        <v>13</v>
      </c>
      <c r="C15" t="s">
        <v>11</v>
      </c>
      <c r="D15">
        <v>26.27</v>
      </c>
      <c r="E15" s="4">
        <v>1.0205204998936601E-2</v>
      </c>
      <c r="F15" s="5" t="s">
        <v>10</v>
      </c>
      <c r="G15" s="4">
        <v>6.1063614473554802E-3</v>
      </c>
      <c r="H15" s="5" t="s">
        <v>10</v>
      </c>
      <c r="I15" s="4">
        <v>5.7677411100759898E-3</v>
      </c>
      <c r="J15" s="5" t="s">
        <v>10</v>
      </c>
      <c r="K15" s="4">
        <v>7.4809508955544701E-3</v>
      </c>
      <c r="L15" s="5" t="s">
        <v>10</v>
      </c>
      <c r="O15" s="9"/>
    </row>
    <row r="16" spans="1:15" x14ac:dyDescent="0.4">
      <c r="A16" s="6">
        <v>5489</v>
      </c>
      <c r="B16" s="7" t="s">
        <v>13</v>
      </c>
      <c r="C16" s="7" t="s">
        <v>11</v>
      </c>
      <c r="D16" s="7">
        <v>26.27</v>
      </c>
      <c r="E16" s="6">
        <v>1.0203487213073299E-2</v>
      </c>
      <c r="F16" s="8">
        <f>_xlfn.VAR.S(E14:E16)</f>
        <v>8.2105343588123733E-12</v>
      </c>
      <c r="G16" s="6">
        <v>6.1372896109579203E-3</v>
      </c>
      <c r="H16" s="8">
        <f>_xlfn.VAR.S(G14:G16)</f>
        <v>2.4438518148300255E-10</v>
      </c>
      <c r="I16" s="6">
        <v>5.7661302477846404E-3</v>
      </c>
      <c r="J16" s="8">
        <f>_xlfn.VAR.S(I14:I16)</f>
        <v>9.350682761556613E-10</v>
      </c>
      <c r="K16" s="6">
        <v>7.7205778406027499E-3</v>
      </c>
      <c r="L16" s="8">
        <f>_xlfn.VAR.S(K14:K16)</f>
        <v>1.4468853121878884E-8</v>
      </c>
    </row>
    <row r="17" spans="1:12" x14ac:dyDescent="0.4">
      <c r="A17" s="1">
        <v>5490</v>
      </c>
      <c r="B17" s="2" t="s">
        <v>13</v>
      </c>
      <c r="C17" s="2" t="s">
        <v>9</v>
      </c>
      <c r="D17" s="2">
        <v>26.3</v>
      </c>
      <c r="E17" s="1">
        <v>1.01951517109707E-2</v>
      </c>
      <c r="F17" s="3"/>
      <c r="G17" s="1">
        <v>6.8897732593806897E-3</v>
      </c>
      <c r="H17" s="3"/>
      <c r="I17" s="1">
        <v>7.1164611389535502E-3</v>
      </c>
      <c r="J17" s="3"/>
      <c r="K17" s="1">
        <v>8.3011304469802292E-3</v>
      </c>
      <c r="L17" s="3"/>
    </row>
    <row r="18" spans="1:12" x14ac:dyDescent="0.4">
      <c r="A18" s="4">
        <v>5491</v>
      </c>
      <c r="B18" t="s">
        <v>13</v>
      </c>
      <c r="C18" t="s">
        <v>9</v>
      </c>
      <c r="D18">
        <v>26.3</v>
      </c>
      <c r="E18" s="4">
        <v>9.8996664764578607E-3</v>
      </c>
      <c r="F18" s="5" t="s">
        <v>10</v>
      </c>
      <c r="G18">
        <v>6.8212399702622401E-3</v>
      </c>
      <c r="H18" s="5" t="s">
        <v>10</v>
      </c>
      <c r="I18">
        <v>7.0590974124294997E-3</v>
      </c>
      <c r="J18" s="5" t="s">
        <v>10</v>
      </c>
      <c r="K18">
        <v>7.8588865025999606E-3</v>
      </c>
      <c r="L18" s="5" t="s">
        <v>10</v>
      </c>
    </row>
    <row r="19" spans="1:12" x14ac:dyDescent="0.4">
      <c r="A19" s="6">
        <v>5492</v>
      </c>
      <c r="B19" s="7" t="s">
        <v>13</v>
      </c>
      <c r="C19" s="7" t="s">
        <v>9</v>
      </c>
      <c r="D19" s="7">
        <v>26.3</v>
      </c>
      <c r="E19" s="6">
        <v>1.0526694644397001E-2</v>
      </c>
      <c r="F19" s="8">
        <f>_xlfn.VAR.S(E17:E19)</f>
        <v>9.8399427318189734E-8</v>
      </c>
      <c r="G19" s="6">
        <v>6.8778644574855703E-3</v>
      </c>
      <c r="H19" s="8">
        <f>_xlfn.VAR.S(G17:G19)</f>
        <v>1.3408273055458814E-9</v>
      </c>
      <c r="I19" s="6">
        <v>7.1725365548080998E-3</v>
      </c>
      <c r="J19" s="8">
        <f>_xlfn.VAR.S(I17:I19)</f>
        <v>3.2172480679298404E-9</v>
      </c>
      <c r="K19" s="6">
        <v>8.5148897259317707E-3</v>
      </c>
      <c r="L19" s="8">
        <f>_xlfn.VAR.S(K17:K19)</f>
        <v>1.1193549411677098E-7</v>
      </c>
    </row>
    <row r="20" spans="1:12" x14ac:dyDescent="0.4">
      <c r="D20" t="s">
        <v>14</v>
      </c>
      <c r="F20">
        <f>AVERAGE(F4:F19)</f>
        <v>1.7879746496875169E-8</v>
      </c>
      <c r="H20">
        <f>AVERAGE(H4:H19)</f>
        <v>1.4823097028757661E-9</v>
      </c>
      <c r="J20">
        <f>AVERAGE(J4:J19)</f>
        <v>1.3516472805691359E-9</v>
      </c>
      <c r="L20">
        <f>AVERAGE(L4:L19)</f>
        <v>2.4592532503508595E-8</v>
      </c>
    </row>
    <row r="21" spans="1:12" x14ac:dyDescent="0.4">
      <c r="D21" t="s">
        <v>15</v>
      </c>
      <c r="F21">
        <f>SQRT(F20)</f>
        <v>1.3371516928484655E-4</v>
      </c>
      <c r="H21">
        <f>SQRT(H20)</f>
        <v>3.8500775354215478E-5</v>
      </c>
      <c r="J21">
        <f>SQRT(J20)</f>
        <v>3.6764755956882618E-5</v>
      </c>
      <c r="L21">
        <f>SQRT(L20)</f>
        <v>1.568200640973871E-4</v>
      </c>
    </row>
    <row r="24" spans="1:12" x14ac:dyDescent="0.4">
      <c r="E24" s="14"/>
      <c r="F24" s="14"/>
      <c r="G24" s="14"/>
      <c r="H24" s="14"/>
      <c r="I24" s="14"/>
      <c r="J24" s="14"/>
      <c r="K24" s="14"/>
      <c r="L24" s="14"/>
    </row>
    <row r="26" spans="1:12" x14ac:dyDescent="0.4">
      <c r="F26" s="14"/>
    </row>
    <row r="28" spans="1:12" x14ac:dyDescent="0.4">
      <c r="F28" s="14"/>
    </row>
    <row r="30" spans="1:12" x14ac:dyDescent="0.4">
      <c r="F30" s="15"/>
    </row>
  </sheetData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F14FA-A245-417C-99A1-7E5A1C4588E7}">
  <dimension ref="C3:AA56"/>
  <sheetViews>
    <sheetView topLeftCell="A20" zoomScale="85" zoomScaleNormal="85" workbookViewId="0">
      <selection activeCell="D34" sqref="D34"/>
    </sheetView>
  </sheetViews>
  <sheetFormatPr defaultRowHeight="18.75" x14ac:dyDescent="0.4"/>
  <cols>
    <col min="8" max="8" width="9.125" customWidth="1"/>
    <col min="9" max="9" width="12" bestFit="1" customWidth="1"/>
  </cols>
  <sheetData>
    <row r="3" spans="3:25" x14ac:dyDescent="0.4">
      <c r="C3" s="10" t="s">
        <v>16</v>
      </c>
      <c r="D3" s="10" t="s">
        <v>17</v>
      </c>
      <c r="E3" s="10" t="s">
        <v>18</v>
      </c>
      <c r="F3" s="10" t="s">
        <v>19</v>
      </c>
      <c r="H3" t="s">
        <v>20</v>
      </c>
      <c r="P3" s="10" t="s">
        <v>21</v>
      </c>
      <c r="Q3" s="10" t="s">
        <v>17</v>
      </c>
      <c r="R3" s="10" t="s">
        <v>18</v>
      </c>
      <c r="S3" s="10" t="s">
        <v>19</v>
      </c>
      <c r="U3" t="s">
        <v>20</v>
      </c>
    </row>
    <row r="4" spans="3:25" ht="19.5" thickBot="1" x14ac:dyDescent="0.45">
      <c r="C4" s="10" t="s">
        <v>22</v>
      </c>
      <c r="D4" s="10">
        <v>6.3720127365530397E-3</v>
      </c>
      <c r="E4" s="10">
        <v>6.3160497745446296E-3</v>
      </c>
      <c r="F4" s="10">
        <v>6.3200546415210796E-3</v>
      </c>
      <c r="P4" s="10" t="s">
        <v>22</v>
      </c>
      <c r="Q4" s="10">
        <v>4.3671849501368898E-3</v>
      </c>
      <c r="R4" s="10">
        <v>4.3719941714919497E-3</v>
      </c>
      <c r="S4" s="10">
        <v>4.2675986803172496E-3</v>
      </c>
    </row>
    <row r="5" spans="3:25" x14ac:dyDescent="0.4">
      <c r="C5" s="10" t="s">
        <v>23</v>
      </c>
      <c r="D5" s="10">
        <v>6.19567030486702E-3</v>
      </c>
      <c r="E5" s="10">
        <v>6.0804126945113602E-3</v>
      </c>
      <c r="F5" s="10">
        <v>6.2502383935138699E-3</v>
      </c>
      <c r="H5" s="12" t="s">
        <v>24</v>
      </c>
      <c r="I5" s="12" t="s">
        <v>25</v>
      </c>
      <c r="J5" s="12" t="s">
        <v>26</v>
      </c>
      <c r="K5" s="12" t="s">
        <v>27</v>
      </c>
      <c r="L5" s="12" t="s">
        <v>28</v>
      </c>
      <c r="P5" s="10" t="s">
        <v>23</v>
      </c>
      <c r="Q5" s="10">
        <v>4.42688292207796E-3</v>
      </c>
      <c r="R5" s="10">
        <v>4.4389314624960399E-3</v>
      </c>
      <c r="S5" s="10">
        <v>4.3385050400848498E-3</v>
      </c>
      <c r="U5" s="12" t="s">
        <v>24</v>
      </c>
      <c r="V5" s="12" t="s">
        <v>25</v>
      </c>
      <c r="W5" s="12" t="s">
        <v>26</v>
      </c>
      <c r="X5" s="12" t="s">
        <v>27</v>
      </c>
      <c r="Y5" s="12" t="s">
        <v>28</v>
      </c>
    </row>
    <row r="6" spans="3:25" x14ac:dyDescent="0.4">
      <c r="C6" s="10" t="s">
        <v>29</v>
      </c>
      <c r="D6" s="10">
        <v>5.7473483503307004E-3</v>
      </c>
      <c r="E6" s="10">
        <v>5.7450188358856196E-3</v>
      </c>
      <c r="F6" s="10">
        <v>5.7221538208206699E-3</v>
      </c>
      <c r="H6" t="s">
        <v>30</v>
      </c>
      <c r="I6">
        <v>3</v>
      </c>
      <c r="J6">
        <v>1.9008117152618749E-2</v>
      </c>
      <c r="K6">
        <v>6.336039050872916E-3</v>
      </c>
      <c r="L6">
        <v>9.7458928593400195E-10</v>
      </c>
      <c r="P6" s="10" t="s">
        <v>29</v>
      </c>
      <c r="Q6" s="10">
        <v>5.2986762480450901E-3</v>
      </c>
      <c r="R6" s="10">
        <v>5.2891525291493902E-3</v>
      </c>
      <c r="S6" s="10">
        <v>5.2531092353072604E-3</v>
      </c>
      <c r="U6" t="s">
        <v>30</v>
      </c>
      <c r="V6">
        <v>3</v>
      </c>
      <c r="W6">
        <v>1.3006777801946088E-2</v>
      </c>
      <c r="X6">
        <v>4.3355926006486958E-3</v>
      </c>
      <c r="Y6">
        <v>3.4731620540398362E-9</v>
      </c>
    </row>
    <row r="7" spans="3:25" x14ac:dyDescent="0.4">
      <c r="C7" s="10" t="s">
        <v>31</v>
      </c>
      <c r="D7" s="10">
        <v>5.9706285074904997E-3</v>
      </c>
      <c r="E7" s="10">
        <v>5.9483179243675702E-3</v>
      </c>
      <c r="F7" s="10">
        <v>5.9459619812737103E-3</v>
      </c>
      <c r="H7" t="s">
        <v>32</v>
      </c>
      <c r="I7">
        <v>3</v>
      </c>
      <c r="J7">
        <v>1.8526321392892248E-2</v>
      </c>
      <c r="K7">
        <v>6.1754404642974164E-3</v>
      </c>
      <c r="L7">
        <v>7.5171268475264325E-9</v>
      </c>
      <c r="P7" s="10" t="s">
        <v>31</v>
      </c>
      <c r="Q7" s="10">
        <v>4.9987215393574496E-3</v>
      </c>
      <c r="R7" s="10">
        <v>5.0303546648212899E-3</v>
      </c>
      <c r="S7" s="10">
        <v>5.01603201384207E-3</v>
      </c>
      <c r="U7" t="s">
        <v>32</v>
      </c>
      <c r="V7">
        <v>3</v>
      </c>
      <c r="W7">
        <v>1.3204319424658851E-2</v>
      </c>
      <c r="X7">
        <v>4.4014398082196171E-3</v>
      </c>
      <c r="Y7">
        <v>3.0068806116841653E-9</v>
      </c>
    </row>
    <row r="8" spans="3:25" x14ac:dyDescent="0.4">
      <c r="C8" s="10" t="s">
        <v>33</v>
      </c>
      <c r="D8" s="10">
        <v>1.0209080925101E-2</v>
      </c>
      <c r="E8" s="10">
        <v>1.0205204998936601E-2</v>
      </c>
      <c r="F8" s="10">
        <v>1.0203487213073299E-2</v>
      </c>
      <c r="H8" t="s">
        <v>34</v>
      </c>
      <c r="I8">
        <v>3</v>
      </c>
      <c r="J8">
        <v>1.7214521007036989E-2</v>
      </c>
      <c r="K8">
        <v>5.73817366901233E-3</v>
      </c>
      <c r="L8">
        <v>1.9383331145033581E-10</v>
      </c>
      <c r="P8" s="10" t="s">
        <v>33</v>
      </c>
      <c r="Q8" s="10">
        <v>6.1178579018324004E-3</v>
      </c>
      <c r="R8" s="10">
        <v>6.1063614473554802E-3</v>
      </c>
      <c r="S8" s="10">
        <v>6.1372896109579203E-3</v>
      </c>
      <c r="U8" t="s">
        <v>34</v>
      </c>
      <c r="V8">
        <v>3</v>
      </c>
      <c r="W8">
        <v>1.5840938012501742E-2</v>
      </c>
      <c r="X8">
        <v>5.2803126708339141E-3</v>
      </c>
      <c r="Y8">
        <v>5.7769548374065994E-10</v>
      </c>
    </row>
    <row r="9" spans="3:25" x14ac:dyDescent="0.4">
      <c r="C9" s="10" t="s">
        <v>35</v>
      </c>
      <c r="D9" s="10">
        <v>1.01951517109707E-2</v>
      </c>
      <c r="E9" s="10">
        <v>9.8996664764578607E-3</v>
      </c>
      <c r="F9" s="10">
        <v>1.0526694644397001E-2</v>
      </c>
      <c r="H9" t="s">
        <v>36</v>
      </c>
      <c r="I9">
        <v>3</v>
      </c>
      <c r="J9">
        <v>1.7864908413131781E-2</v>
      </c>
      <c r="K9">
        <v>5.954969471043927E-3</v>
      </c>
      <c r="L9">
        <v>1.8529168379170135E-10</v>
      </c>
      <c r="P9" s="10" t="s">
        <v>35</v>
      </c>
      <c r="Q9" s="10">
        <v>6.8897732593806897E-3</v>
      </c>
      <c r="R9" s="10">
        <v>6.8212399702622401E-3</v>
      </c>
      <c r="S9" s="10">
        <v>6.8778644574855703E-3</v>
      </c>
      <c r="U9" t="s">
        <v>36</v>
      </c>
      <c r="V9">
        <v>3</v>
      </c>
      <c r="W9">
        <v>1.5045108218020809E-2</v>
      </c>
      <c r="X9">
        <v>5.0150360726736029E-3</v>
      </c>
      <c r="Y9">
        <v>2.5090758076105175E-10</v>
      </c>
    </row>
    <row r="10" spans="3:25" x14ac:dyDescent="0.4">
      <c r="H10" t="s">
        <v>37</v>
      </c>
      <c r="I10">
        <v>3</v>
      </c>
      <c r="J10">
        <v>3.06177731371109E-2</v>
      </c>
      <c r="K10">
        <v>1.0205924379036967E-2</v>
      </c>
      <c r="L10">
        <v>8.2105343588123733E-12</v>
      </c>
      <c r="U10" t="s">
        <v>37</v>
      </c>
      <c r="V10">
        <v>3</v>
      </c>
      <c r="W10">
        <v>1.8361508960145802E-2</v>
      </c>
      <c r="X10">
        <v>6.1205029867152675E-3</v>
      </c>
      <c r="Y10">
        <v>2.4438518148300255E-10</v>
      </c>
    </row>
    <row r="11" spans="3:25" x14ac:dyDescent="0.4">
      <c r="H11" t="s">
        <v>38</v>
      </c>
      <c r="I11">
        <v>3</v>
      </c>
      <c r="J11">
        <v>3.062151283182556E-2</v>
      </c>
      <c r="K11">
        <v>1.0207170943941853E-2</v>
      </c>
      <c r="L11">
        <v>9.8399427318189734E-8</v>
      </c>
      <c r="U11" t="s">
        <v>38</v>
      </c>
      <c r="V11">
        <v>3</v>
      </c>
      <c r="W11">
        <v>2.0588877687128502E-2</v>
      </c>
      <c r="X11">
        <v>6.8629592290428343E-3</v>
      </c>
      <c r="Y11">
        <v>1.3408273055458814E-9</v>
      </c>
    </row>
    <row r="13" spans="3:25" x14ac:dyDescent="0.4">
      <c r="H13" t="s">
        <v>39</v>
      </c>
      <c r="I13">
        <v>6</v>
      </c>
      <c r="J13">
        <v>4.4689892535312956E-2</v>
      </c>
      <c r="K13">
        <v>7.4483154225521596E-3</v>
      </c>
      <c r="L13">
        <v>4.5942661235824243E-6</v>
      </c>
      <c r="U13" t="s">
        <v>39</v>
      </c>
      <c r="V13">
        <v>6</v>
      </c>
      <c r="W13">
        <v>3.2099096820830481E-2</v>
      </c>
      <c r="X13">
        <v>5.3498494701384137E-3</v>
      </c>
      <c r="Y13">
        <v>9.8092171159394722E-7</v>
      </c>
    </row>
    <row r="14" spans="3:25" x14ac:dyDescent="0.4">
      <c r="H14" t="s">
        <v>40</v>
      </c>
      <c r="I14">
        <v>6</v>
      </c>
      <c r="J14">
        <v>4.4194670704703641E-2</v>
      </c>
      <c r="K14">
        <v>7.3657784507839405E-3</v>
      </c>
      <c r="L14">
        <v>4.37461662867181E-6</v>
      </c>
      <c r="U14" t="s">
        <v>40</v>
      </c>
      <c r="V14">
        <v>6</v>
      </c>
      <c r="W14">
        <v>3.2058034245576392E-2</v>
      </c>
      <c r="X14">
        <v>5.3430057075960656E-3</v>
      </c>
      <c r="Y14">
        <v>9.2575060080425444E-7</v>
      </c>
    </row>
    <row r="15" spans="3:25" ht="19.5" thickBot="1" x14ac:dyDescent="0.45">
      <c r="H15" s="11" t="s">
        <v>41</v>
      </c>
      <c r="I15" s="11">
        <v>6</v>
      </c>
      <c r="J15" s="11">
        <v>4.4968590694599631E-2</v>
      </c>
      <c r="K15" s="11">
        <v>7.4947651157666051E-3</v>
      </c>
      <c r="L15" s="11">
        <v>4.9999010960213426E-6</v>
      </c>
      <c r="U15" s="11" t="s">
        <v>41</v>
      </c>
      <c r="V15" s="11">
        <v>6</v>
      </c>
      <c r="W15" s="11">
        <v>3.189039903799492E-2</v>
      </c>
      <c r="X15" s="11">
        <v>5.3150665063324866E-3</v>
      </c>
      <c r="Y15" s="11">
        <v>1.0525019489873757E-6</v>
      </c>
    </row>
    <row r="18" spans="3:27" ht="19.5" thickBot="1" x14ac:dyDescent="0.45">
      <c r="H18" t="s">
        <v>42</v>
      </c>
      <c r="U18" t="s">
        <v>42</v>
      </c>
    </row>
    <row r="19" spans="3:27" x14ac:dyDescent="0.4">
      <c r="H19" s="12" t="s">
        <v>43</v>
      </c>
      <c r="I19" s="12" t="s">
        <v>44</v>
      </c>
      <c r="J19" s="12" t="s">
        <v>45</v>
      </c>
      <c r="K19" s="12" t="s">
        <v>46</v>
      </c>
      <c r="L19" s="12" t="s">
        <v>47</v>
      </c>
      <c r="M19" s="12" t="s">
        <v>48</v>
      </c>
      <c r="N19" s="12" t="s">
        <v>49</v>
      </c>
      <c r="U19" s="12" t="s">
        <v>43</v>
      </c>
      <c r="V19" s="12" t="s">
        <v>44</v>
      </c>
      <c r="W19" s="12" t="s">
        <v>45</v>
      </c>
      <c r="X19" s="12" t="s">
        <v>46</v>
      </c>
      <c r="Y19" s="12" t="s">
        <v>47</v>
      </c>
      <c r="Z19" s="12" t="s">
        <v>48</v>
      </c>
      <c r="AA19" s="12" t="s">
        <v>49</v>
      </c>
    </row>
    <row r="20" spans="3:27" x14ac:dyDescent="0.4">
      <c r="H20" t="s">
        <v>50</v>
      </c>
      <c r="I20">
        <v>6.9680577254318859E-5</v>
      </c>
      <c r="J20">
        <v>5</v>
      </c>
      <c r="K20">
        <v>1.3936115450863772E-5</v>
      </c>
      <c r="L20">
        <v>853.18635470180072</v>
      </c>
      <c r="M20">
        <v>8.1825886773837441E-13</v>
      </c>
      <c r="N20">
        <v>3.325834530413013</v>
      </c>
      <c r="U20" t="s">
        <v>50</v>
      </c>
      <c r="V20">
        <v>1.4782158171741592E-5</v>
      </c>
      <c r="W20">
        <v>5</v>
      </c>
      <c r="X20">
        <v>2.9564316343483185E-6</v>
      </c>
      <c r="Y20">
        <v>2155.9122652733522</v>
      </c>
      <c r="Z20">
        <v>8.0129622021767326E-15</v>
      </c>
      <c r="AA20">
        <v>3.325834530413013</v>
      </c>
    </row>
    <row r="21" spans="3:27" x14ac:dyDescent="0.4">
      <c r="H21" t="s">
        <v>51</v>
      </c>
      <c r="I21">
        <v>5.1214970903481257E-8</v>
      </c>
      <c r="J21">
        <v>2</v>
      </c>
      <c r="K21">
        <v>2.5607485451740629E-8</v>
      </c>
      <c r="L21">
        <v>1.5677221706925388</v>
      </c>
      <c r="M21">
        <v>0.25572674884423185</v>
      </c>
      <c r="N21">
        <v>4.1028210151304032</v>
      </c>
      <c r="U21" t="s">
        <v>51</v>
      </c>
      <c r="V21">
        <v>4.0745812482142211E-9</v>
      </c>
      <c r="W21">
        <v>2</v>
      </c>
      <c r="X21">
        <v>2.0372906241071105E-9</v>
      </c>
      <c r="Y21">
        <v>1.4856490484709253</v>
      </c>
      <c r="Z21">
        <v>0.27232204488297046</v>
      </c>
      <c r="AA21">
        <v>4.1028210151304032</v>
      </c>
    </row>
    <row r="22" spans="3:27" x14ac:dyDescent="0.4">
      <c r="H22" t="s">
        <v>52</v>
      </c>
      <c r="I22">
        <v>1.6334198705902437E-7</v>
      </c>
      <c r="J22">
        <v>10</v>
      </c>
      <c r="K22">
        <v>1.6334198705902438E-8</v>
      </c>
      <c r="U22" t="s">
        <v>52</v>
      </c>
      <c r="V22">
        <v>1.3713135186294175E-8</v>
      </c>
      <c r="W22">
        <v>10</v>
      </c>
      <c r="X22">
        <v>1.3713135186294174E-9</v>
      </c>
    </row>
    <row r="24" spans="3:27" ht="19.5" thickBot="1" x14ac:dyDescent="0.45">
      <c r="H24" s="11" t="s">
        <v>53</v>
      </c>
      <c r="I24" s="11">
        <v>6.9895134212281365E-5</v>
      </c>
      <c r="J24" s="11">
        <v>17</v>
      </c>
      <c r="K24" s="11"/>
      <c r="L24" s="11"/>
      <c r="M24" s="11"/>
      <c r="N24" s="11"/>
      <c r="U24" s="11" t="s">
        <v>53</v>
      </c>
      <c r="V24" s="11">
        <v>1.4799945888176101E-5</v>
      </c>
      <c r="W24" s="11">
        <v>17</v>
      </c>
      <c r="X24" s="11"/>
      <c r="Y24" s="11"/>
      <c r="Z24" s="11"/>
      <c r="AA24" s="11"/>
    </row>
    <row r="26" spans="3:27" x14ac:dyDescent="0.4">
      <c r="H26" t="s">
        <v>54</v>
      </c>
      <c r="I26">
        <f>K20</f>
        <v>1.3936115450863772E-5</v>
      </c>
      <c r="K26" t="s">
        <v>55</v>
      </c>
      <c r="L26" s="13">
        <f>(I26-I27)/(I26+(I28-1)*I27)</f>
        <v>0.99616091328428269</v>
      </c>
      <c r="U26" t="s">
        <v>54</v>
      </c>
      <c r="V26">
        <f>X20</f>
        <v>2.9564316343483185E-6</v>
      </c>
      <c r="X26" t="s">
        <v>55</v>
      </c>
      <c r="Y26" s="13">
        <f>(V26-V27)/(V26+(V28-1)*V27)</f>
        <v>0.99849735259244654</v>
      </c>
    </row>
    <row r="27" spans="3:27" x14ac:dyDescent="0.4">
      <c r="H27" t="s">
        <v>56</v>
      </c>
      <c r="I27">
        <f>(I21+I22)/(J21+J22)</f>
        <v>1.787974649687547E-8</v>
      </c>
      <c r="U27" t="s">
        <v>56</v>
      </c>
      <c r="V27">
        <f>(V21+V22)/(W21+W22)</f>
        <v>1.4823097028756997E-9</v>
      </c>
    </row>
    <row r="28" spans="3:27" x14ac:dyDescent="0.4">
      <c r="H28" t="s">
        <v>57</v>
      </c>
      <c r="I28">
        <v>3</v>
      </c>
      <c r="U28" t="s">
        <v>57</v>
      </c>
      <c r="V28">
        <v>3</v>
      </c>
    </row>
    <row r="31" spans="3:27" x14ac:dyDescent="0.4">
      <c r="C31" s="10" t="s">
        <v>58</v>
      </c>
      <c r="D31" s="10" t="s">
        <v>17</v>
      </c>
      <c r="E31" s="10" t="s">
        <v>18</v>
      </c>
      <c r="F31" s="10" t="s">
        <v>19</v>
      </c>
      <c r="H31" t="s">
        <v>20</v>
      </c>
      <c r="P31" s="10" t="s">
        <v>59</v>
      </c>
      <c r="Q31" s="10" t="s">
        <v>17</v>
      </c>
      <c r="R31" s="10" t="s">
        <v>18</v>
      </c>
      <c r="S31" s="10" t="s">
        <v>19</v>
      </c>
      <c r="U31" t="s">
        <v>20</v>
      </c>
    </row>
    <row r="32" spans="3:27" ht="19.5" thickBot="1" x14ac:dyDescent="0.45">
      <c r="C32" s="10" t="s">
        <v>22</v>
      </c>
      <c r="D32" s="10">
        <v>5.5059906935775796E-3</v>
      </c>
      <c r="E32" s="10">
        <v>5.4264813416068603E-3</v>
      </c>
      <c r="F32" s="10">
        <v>5.4682083422389E-3</v>
      </c>
      <c r="P32" s="10" t="s">
        <v>22</v>
      </c>
      <c r="Q32" s="10">
        <v>6.10623912673363E-3</v>
      </c>
      <c r="R32" s="10">
        <v>5.9590009572722596E-3</v>
      </c>
      <c r="S32" s="10">
        <v>5.9894699214927197E-3</v>
      </c>
    </row>
    <row r="33" spans="3:27" x14ac:dyDescent="0.4">
      <c r="C33" s="10" t="s">
        <v>23</v>
      </c>
      <c r="D33" s="10">
        <v>6.0020899971454803E-3</v>
      </c>
      <c r="E33" s="10">
        <v>6.0452261389114196E-3</v>
      </c>
      <c r="F33" s="10">
        <v>6.0507638026030403E-3</v>
      </c>
      <c r="H33" s="12" t="s">
        <v>24</v>
      </c>
      <c r="I33" s="12" t="s">
        <v>25</v>
      </c>
      <c r="J33" s="12" t="s">
        <v>26</v>
      </c>
      <c r="K33" s="12" t="s">
        <v>27</v>
      </c>
      <c r="L33" s="12" t="s">
        <v>28</v>
      </c>
      <c r="P33" s="10" t="s">
        <v>23</v>
      </c>
      <c r="Q33" s="10">
        <v>5.7789220150143298E-3</v>
      </c>
      <c r="R33" s="10">
        <v>5.9449084386129199E-3</v>
      </c>
      <c r="S33" s="10">
        <v>5.9736891708404901E-3</v>
      </c>
      <c r="U33" s="12" t="s">
        <v>24</v>
      </c>
      <c r="V33" s="12" t="s">
        <v>25</v>
      </c>
      <c r="W33" s="12" t="s">
        <v>26</v>
      </c>
      <c r="X33" s="12" t="s">
        <v>27</v>
      </c>
      <c r="Y33" s="12" t="s">
        <v>28</v>
      </c>
    </row>
    <row r="34" spans="3:27" x14ac:dyDescent="0.4">
      <c r="C34" s="10" t="s">
        <v>29</v>
      </c>
      <c r="D34" s="10">
        <v>5.8226679143903197E-3</v>
      </c>
      <c r="E34" s="10">
        <v>5.7751708920344104E-3</v>
      </c>
      <c r="F34" s="10">
        <v>5.7461314648805904E-3</v>
      </c>
      <c r="H34" t="s">
        <v>30</v>
      </c>
      <c r="I34">
        <v>3</v>
      </c>
      <c r="J34">
        <v>1.640068037742334E-2</v>
      </c>
      <c r="K34">
        <v>5.4668934591411136E-3</v>
      </c>
      <c r="L34">
        <v>1.5817309508715627E-9</v>
      </c>
      <c r="P34" s="10" t="s">
        <v>29</v>
      </c>
      <c r="Q34" s="10">
        <v>6.2927101930472197E-3</v>
      </c>
      <c r="R34" s="10">
        <v>6.2478639174067497E-3</v>
      </c>
      <c r="S34" s="10">
        <v>6.2007010509310401E-3</v>
      </c>
      <c r="U34" t="s">
        <v>30</v>
      </c>
      <c r="V34">
        <v>3</v>
      </c>
      <c r="W34">
        <v>1.805471000549861E-2</v>
      </c>
      <c r="X34">
        <v>6.0182366684995367E-3</v>
      </c>
      <c r="Y34">
        <v>6.0404139365994526E-9</v>
      </c>
    </row>
    <row r="35" spans="3:27" x14ac:dyDescent="0.4">
      <c r="C35" s="10" t="s">
        <v>31</v>
      </c>
      <c r="D35" s="10">
        <v>5.9155224311430096E-3</v>
      </c>
      <c r="E35" s="10">
        <v>5.8967950397580101E-3</v>
      </c>
      <c r="F35" s="10">
        <v>5.9221482663946601E-3</v>
      </c>
      <c r="H35" t="s">
        <v>32</v>
      </c>
      <c r="I35">
        <v>3</v>
      </c>
      <c r="J35">
        <v>1.8098079938659941E-2</v>
      </c>
      <c r="K35">
        <v>6.0326933128866467E-3</v>
      </c>
      <c r="L35">
        <v>7.10088630555517E-10</v>
      </c>
      <c r="P35" s="10" t="s">
        <v>31</v>
      </c>
      <c r="Q35" s="10">
        <v>6.5093054829326504E-3</v>
      </c>
      <c r="R35" s="10">
        <v>6.4345779958750998E-3</v>
      </c>
      <c r="S35" s="10">
        <v>6.5123832532894199E-3</v>
      </c>
      <c r="U35" t="s">
        <v>32</v>
      </c>
      <c r="V35">
        <v>3</v>
      </c>
      <c r="W35">
        <v>1.769751962446774E-2</v>
      </c>
      <c r="X35">
        <v>5.8991732081559133E-3</v>
      </c>
      <c r="Y35">
        <v>1.1052344725869587E-8</v>
      </c>
    </row>
    <row r="36" spans="3:27" x14ac:dyDescent="0.4">
      <c r="C36" s="10" t="s">
        <v>33</v>
      </c>
      <c r="D36" s="10">
        <v>5.7139898701209701E-3</v>
      </c>
      <c r="E36" s="10">
        <v>5.7677411100759898E-3</v>
      </c>
      <c r="F36" s="10">
        <v>5.7661302477846404E-3</v>
      </c>
      <c r="H36" t="s">
        <v>34</v>
      </c>
      <c r="I36">
        <v>3</v>
      </c>
      <c r="J36">
        <v>1.7343970271305319E-2</v>
      </c>
      <c r="K36">
        <v>5.7813234237684393E-3</v>
      </c>
      <c r="L36">
        <v>1.4928472609425157E-9</v>
      </c>
      <c r="P36" s="10" t="s">
        <v>33</v>
      </c>
      <c r="Q36" s="10">
        <v>7.6192239122430299E-3</v>
      </c>
      <c r="R36" s="10">
        <v>7.4809508955544701E-3</v>
      </c>
      <c r="S36" s="10">
        <v>7.7205778406027499E-3</v>
      </c>
      <c r="U36" t="s">
        <v>34</v>
      </c>
      <c r="V36">
        <v>3</v>
      </c>
      <c r="W36">
        <v>1.8741275161385011E-2</v>
      </c>
      <c r="X36">
        <v>6.2470917204616701E-3</v>
      </c>
      <c r="Y36">
        <v>2.1168677743303266E-9</v>
      </c>
    </row>
    <row r="37" spans="3:27" x14ac:dyDescent="0.4">
      <c r="C37" s="10" t="s">
        <v>35</v>
      </c>
      <c r="D37" s="10">
        <v>7.1164611389535502E-3</v>
      </c>
      <c r="E37" s="10">
        <v>7.0590974124294997E-3</v>
      </c>
      <c r="F37" s="10">
        <v>7.1725365548080998E-3</v>
      </c>
      <c r="H37" t="s">
        <v>36</v>
      </c>
      <c r="I37">
        <v>3</v>
      </c>
      <c r="J37">
        <v>1.7734465737295681E-2</v>
      </c>
      <c r="K37">
        <v>5.9114885790985602E-3</v>
      </c>
      <c r="L37">
        <v>1.7290049695971893E-10</v>
      </c>
      <c r="P37" s="10" t="s">
        <v>35</v>
      </c>
      <c r="Q37" s="10">
        <v>8.3011304469802292E-3</v>
      </c>
      <c r="R37" s="10">
        <v>7.8588865025999606E-3</v>
      </c>
      <c r="S37" s="10">
        <v>8.5148897259317707E-3</v>
      </c>
      <c r="U37" t="s">
        <v>36</v>
      </c>
      <c r="V37">
        <v>3</v>
      </c>
      <c r="W37">
        <v>1.9456266732097171E-2</v>
      </c>
      <c r="X37">
        <v>6.48542224403239E-3</v>
      </c>
      <c r="Y37">
        <v>1.9412213456023382E-9</v>
      </c>
    </row>
    <row r="38" spans="3:27" x14ac:dyDescent="0.4">
      <c r="H38" t="s">
        <v>37</v>
      </c>
      <c r="I38">
        <v>3</v>
      </c>
      <c r="J38">
        <v>1.7247861227981602E-2</v>
      </c>
      <c r="K38">
        <v>5.7492870759938671E-3</v>
      </c>
      <c r="L38">
        <v>9.350682761556613E-10</v>
      </c>
      <c r="U38" t="s">
        <v>37</v>
      </c>
      <c r="V38">
        <v>3</v>
      </c>
      <c r="W38">
        <v>2.282075264840025E-2</v>
      </c>
      <c r="X38">
        <v>7.6069175494667502E-3</v>
      </c>
      <c r="Y38">
        <v>1.4468853121878884E-8</v>
      </c>
    </row>
    <row r="39" spans="3:27" x14ac:dyDescent="0.4">
      <c r="H39" t="s">
        <v>38</v>
      </c>
      <c r="I39">
        <v>3</v>
      </c>
      <c r="J39">
        <v>2.1348095106191151E-2</v>
      </c>
      <c r="K39">
        <v>7.1160317020637172E-3</v>
      </c>
      <c r="L39">
        <v>3.2172480679298404E-9</v>
      </c>
      <c r="U39" t="s">
        <v>38</v>
      </c>
      <c r="V39">
        <v>3</v>
      </c>
      <c r="W39">
        <v>2.4674906675511962E-2</v>
      </c>
      <c r="X39">
        <v>8.2249688918373202E-3</v>
      </c>
      <c r="Y39">
        <v>1.1193549411677098E-7</v>
      </c>
    </row>
    <row r="41" spans="3:27" x14ac:dyDescent="0.4">
      <c r="H41" t="s">
        <v>39</v>
      </c>
      <c r="I41">
        <v>6</v>
      </c>
      <c r="J41">
        <v>3.6076722045330911E-2</v>
      </c>
      <c r="K41">
        <v>6.0127870075551522E-3</v>
      </c>
      <c r="L41">
        <v>3.2198778299205609E-7</v>
      </c>
      <c r="U41" t="s">
        <v>39</v>
      </c>
      <c r="V41">
        <v>6</v>
      </c>
      <c r="W41">
        <v>4.0607531176951088E-2</v>
      </c>
      <c r="X41">
        <v>6.7679218628251816E-3</v>
      </c>
      <c r="Y41">
        <v>9.5681940942462427E-7</v>
      </c>
    </row>
    <row r="42" spans="3:27" x14ac:dyDescent="0.4">
      <c r="H42" t="s">
        <v>40</v>
      </c>
      <c r="I42">
        <v>6</v>
      </c>
      <c r="J42">
        <v>3.5970511934816186E-2</v>
      </c>
      <c r="K42">
        <v>5.9950853224693644E-3</v>
      </c>
      <c r="L42">
        <v>3.1353100868105402E-7</v>
      </c>
      <c r="U42" t="s">
        <v>40</v>
      </c>
      <c r="V42">
        <v>6</v>
      </c>
      <c r="W42">
        <v>3.9926188707321467E-2</v>
      </c>
      <c r="X42">
        <v>6.6543647845535778E-3</v>
      </c>
      <c r="Y42">
        <v>6.669051029401008E-7</v>
      </c>
    </row>
    <row r="43" spans="3:27" ht="19.5" thickBot="1" x14ac:dyDescent="0.45">
      <c r="H43" s="11" t="s">
        <v>41</v>
      </c>
      <c r="I43" s="11">
        <v>6</v>
      </c>
      <c r="J43" s="11">
        <v>3.6125918678709935E-2</v>
      </c>
      <c r="K43" s="11">
        <v>6.0209864464516559E-3</v>
      </c>
      <c r="L43" s="11">
        <v>3.5655678084451274E-7</v>
      </c>
      <c r="U43" s="11" t="s">
        <v>41</v>
      </c>
      <c r="V43" s="11">
        <v>6</v>
      </c>
      <c r="W43" s="11">
        <v>4.0911710963088196E-2</v>
      </c>
      <c r="X43" s="11">
        <v>6.818618493848033E-3</v>
      </c>
      <c r="Y43" s="11">
        <v>1.1135723321461966E-6</v>
      </c>
    </row>
    <row r="46" spans="3:27" ht="19.5" thickBot="1" x14ac:dyDescent="0.45">
      <c r="H46" t="s">
        <v>42</v>
      </c>
      <c r="U46" t="s">
        <v>42</v>
      </c>
    </row>
    <row r="47" spans="3:27" x14ac:dyDescent="0.4">
      <c r="H47" s="12" t="s">
        <v>43</v>
      </c>
      <c r="I47" s="12" t="s">
        <v>44</v>
      </c>
      <c r="J47" s="12" t="s">
        <v>45</v>
      </c>
      <c r="K47" s="12" t="s">
        <v>46</v>
      </c>
      <c r="L47" s="12" t="s">
        <v>47</v>
      </c>
      <c r="M47" s="12" t="s">
        <v>48</v>
      </c>
      <c r="N47" s="12" t="s">
        <v>49</v>
      </c>
      <c r="U47" s="12" t="s">
        <v>43</v>
      </c>
      <c r="V47" s="12" t="s">
        <v>44</v>
      </c>
      <c r="W47" s="12" t="s">
        <v>45</v>
      </c>
      <c r="X47" s="12" t="s">
        <v>46</v>
      </c>
      <c r="Y47" s="12" t="s">
        <v>47</v>
      </c>
      <c r="Z47" s="12" t="s">
        <v>48</v>
      </c>
      <c r="AA47" s="12" t="s">
        <v>49</v>
      </c>
    </row>
    <row r="48" spans="3:27" x14ac:dyDescent="0.4">
      <c r="H48" t="s">
        <v>50</v>
      </c>
      <c r="I48">
        <v>4.946260992574564E-6</v>
      </c>
      <c r="J48">
        <v>5</v>
      </c>
      <c r="K48">
        <v>9.8925219851491284E-7</v>
      </c>
      <c r="L48">
        <v>700.75887754536643</v>
      </c>
      <c r="M48">
        <v>2.1821614105686028E-12</v>
      </c>
      <c r="N48">
        <v>3.325834530413013</v>
      </c>
      <c r="U48" t="s">
        <v>50</v>
      </c>
      <c r="V48">
        <v>1.347626311139178E-5</v>
      </c>
      <c r="W48">
        <v>5</v>
      </c>
      <c r="X48">
        <v>2.6952526222783559E-6</v>
      </c>
      <c r="Y48">
        <v>128.21036894770927</v>
      </c>
      <c r="Z48">
        <v>9.836625378171202E-9</v>
      </c>
      <c r="AA48">
        <v>3.325834530413013</v>
      </c>
    </row>
    <row r="49" spans="8:27" x14ac:dyDescent="0.4">
      <c r="H49" t="s">
        <v>51</v>
      </c>
      <c r="I49">
        <v>2.1028973532798392E-9</v>
      </c>
      <c r="J49">
        <v>2</v>
      </c>
      <c r="K49">
        <v>1.0514486766399196E-9</v>
      </c>
      <c r="L49">
        <v>0.74481714121522236</v>
      </c>
      <c r="M49">
        <v>0.49942350000115698</v>
      </c>
      <c r="N49">
        <v>4.1028210151304032</v>
      </c>
      <c r="U49" t="s">
        <v>51</v>
      </c>
      <c r="V49">
        <v>8.4889278879275352E-8</v>
      </c>
      <c r="W49">
        <v>2</v>
      </c>
      <c r="X49">
        <v>4.2444639439637676E-8</v>
      </c>
      <c r="Y49">
        <v>2.0190474308149748</v>
      </c>
      <c r="Z49">
        <v>0.18342525688332351</v>
      </c>
      <c r="AA49">
        <v>4.1028210151304032</v>
      </c>
    </row>
    <row r="50" spans="8:27" x14ac:dyDescent="0.4">
      <c r="H50" t="s">
        <v>52</v>
      </c>
      <c r="I50">
        <v>1.4116870013549984E-8</v>
      </c>
      <c r="J50">
        <v>10</v>
      </c>
      <c r="K50">
        <v>1.4116870013549983E-9</v>
      </c>
      <c r="U50" t="s">
        <v>52</v>
      </c>
      <c r="V50">
        <v>2.1022111116282784E-7</v>
      </c>
      <c r="W50">
        <v>10</v>
      </c>
      <c r="X50">
        <v>2.1022111116282784E-8</v>
      </c>
    </row>
    <row r="52" spans="8:27" ht="19.5" thickBot="1" x14ac:dyDescent="0.45">
      <c r="H52" s="11" t="s">
        <v>53</v>
      </c>
      <c r="I52" s="11">
        <v>4.9624807599413938E-6</v>
      </c>
      <c r="J52" s="11">
        <v>17</v>
      </c>
      <c r="K52" s="11"/>
      <c r="L52" s="11"/>
      <c r="M52" s="11"/>
      <c r="N52" s="11"/>
      <c r="U52" s="11" t="s">
        <v>53</v>
      </c>
      <c r="V52" s="11">
        <v>1.3771373501433884E-5</v>
      </c>
      <c r="W52" s="11">
        <v>17</v>
      </c>
      <c r="X52" s="11"/>
      <c r="Y52" s="11"/>
      <c r="Z52" s="11"/>
      <c r="AA52" s="11"/>
    </row>
    <row r="54" spans="8:27" x14ac:dyDescent="0.4">
      <c r="H54" t="s">
        <v>54</v>
      </c>
      <c r="I54">
        <f>K48</f>
        <v>9.8925219851491284E-7</v>
      </c>
      <c r="K54" t="s">
        <v>55</v>
      </c>
      <c r="L54" s="13">
        <f>(I54-I55)/(I54+(I56-1)*I55)</f>
        <v>0.99591217361059914</v>
      </c>
      <c r="U54" t="s">
        <v>54</v>
      </c>
      <c r="V54">
        <f>X48</f>
        <v>2.6952526222783559E-6</v>
      </c>
      <c r="X54" t="s">
        <v>55</v>
      </c>
      <c r="Y54" s="13">
        <f>(V54-V55)/(V54+(V56-1)*V55)</f>
        <v>0.97311740840306638</v>
      </c>
    </row>
    <row r="55" spans="8:27" x14ac:dyDescent="0.4">
      <c r="H55" t="s">
        <v>56</v>
      </c>
      <c r="I55">
        <f>(I49+I50)/(J49+J50)</f>
        <v>1.351647280569152E-9</v>
      </c>
      <c r="U55" t="s">
        <v>56</v>
      </c>
      <c r="V55">
        <f>(V49+V50)/(W49+W50)</f>
        <v>2.4592532503508598E-8</v>
      </c>
    </row>
    <row r="56" spans="8:27" x14ac:dyDescent="0.4">
      <c r="H56" t="s">
        <v>57</v>
      </c>
      <c r="I56">
        <v>3</v>
      </c>
      <c r="U56" t="s">
        <v>57</v>
      </c>
      <c r="V56">
        <v>3</v>
      </c>
    </row>
  </sheetData>
  <phoneticPr fontId="18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202405011612_shape_analysis</vt:lpstr>
      <vt:lpstr>ICC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masato tamura(田村  将人)</dc:creator>
  <cp:keywords/>
  <dc:description/>
  <cp:lastModifiedBy>masato tamura(田村  将人)</cp:lastModifiedBy>
  <cp:revision/>
  <dcterms:created xsi:type="dcterms:W3CDTF">2024-05-01T12:34:03Z</dcterms:created>
  <dcterms:modified xsi:type="dcterms:W3CDTF">2024-05-02T10:58:11Z</dcterms:modified>
  <cp:category/>
  <cp:contentStatus/>
</cp:coreProperties>
</file>