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fig3A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I41" i="1"/>
  <c r="J41" s="1"/>
  <c r="M41" s="1"/>
  <c r="I40"/>
  <c r="K40" s="1"/>
  <c r="N40" s="1"/>
  <c r="I39"/>
  <c r="L39" s="1"/>
  <c r="O39" s="1"/>
  <c r="K38"/>
  <c r="N38" s="1"/>
  <c r="I38"/>
  <c r="L38" s="1"/>
  <c r="O38" s="1"/>
  <c r="I37"/>
  <c r="J37" s="1"/>
  <c r="M37" s="1"/>
  <c r="I36"/>
  <c r="K36" s="1"/>
  <c r="N36" s="1"/>
  <c r="I35"/>
  <c r="L35" s="1"/>
  <c r="O35" s="1"/>
  <c r="I34"/>
  <c r="J34" s="1"/>
  <c r="M34" s="1"/>
  <c r="L33"/>
  <c r="O33" s="1"/>
  <c r="K33"/>
  <c r="N33" s="1"/>
  <c r="I33"/>
  <c r="J33" s="1"/>
  <c r="M33" s="1"/>
  <c r="I32"/>
  <c r="K32" s="1"/>
  <c r="N32" s="1"/>
  <c r="I31"/>
  <c r="L31" s="1"/>
  <c r="O31" s="1"/>
  <c r="L30"/>
  <c r="O30" s="1"/>
  <c r="K30"/>
  <c r="N30" s="1"/>
  <c r="J30"/>
  <c r="M30" s="1"/>
  <c r="I30"/>
  <c r="L29"/>
  <c r="O29" s="1"/>
  <c r="I29"/>
  <c r="J29" s="1"/>
  <c r="M29" s="1"/>
  <c r="I28"/>
  <c r="K28" s="1"/>
  <c r="N28" s="1"/>
  <c r="J27"/>
  <c r="M27" s="1"/>
  <c r="I27"/>
  <c r="L27" s="1"/>
  <c r="O27" s="1"/>
  <c r="K26"/>
  <c r="N26" s="1"/>
  <c r="I26"/>
  <c r="L26" s="1"/>
  <c r="O26" s="1"/>
  <c r="K25"/>
  <c r="N25" s="1"/>
  <c r="I25"/>
  <c r="J25" s="1"/>
  <c r="M25" s="1"/>
  <c r="I24"/>
  <c r="K24" s="1"/>
  <c r="N24" s="1"/>
  <c r="I23"/>
  <c r="L23" s="1"/>
  <c r="O23" s="1"/>
  <c r="L22"/>
  <c r="O22" s="1"/>
  <c r="J22"/>
  <c r="M22" s="1"/>
  <c r="I22"/>
  <c r="K22" s="1"/>
  <c r="N22" s="1"/>
  <c r="I21"/>
  <c r="J21" s="1"/>
  <c r="M21" s="1"/>
  <c r="I20"/>
  <c r="K20" s="1"/>
  <c r="N20" s="1"/>
  <c r="J19"/>
  <c r="M19" s="1"/>
  <c r="I19"/>
  <c r="L19" s="1"/>
  <c r="O19" s="1"/>
  <c r="I18"/>
  <c r="J18" s="1"/>
  <c r="M18" s="1"/>
  <c r="L17"/>
  <c r="O17" s="1"/>
  <c r="K17"/>
  <c r="N17" s="1"/>
  <c r="I17"/>
  <c r="J17" s="1"/>
  <c r="M17" s="1"/>
  <c r="I16"/>
  <c r="K16" s="1"/>
  <c r="N16" s="1"/>
  <c r="I15"/>
  <c r="L15" s="1"/>
  <c r="O15" s="1"/>
  <c r="L14"/>
  <c r="O14" s="1"/>
  <c r="K14"/>
  <c r="N14" s="1"/>
  <c r="J14"/>
  <c r="M14" s="1"/>
  <c r="I14"/>
  <c r="L13"/>
  <c r="O13" s="1"/>
  <c r="I13"/>
  <c r="J13" s="1"/>
  <c r="M13" s="1"/>
  <c r="I12"/>
  <c r="K12" s="1"/>
  <c r="N12" s="1"/>
  <c r="J11"/>
  <c r="M11" s="1"/>
  <c r="I11"/>
  <c r="L11" s="1"/>
  <c r="O11" s="1"/>
  <c r="K10"/>
  <c r="N10" s="1"/>
  <c r="I10"/>
  <c r="L10" s="1"/>
  <c r="O10" s="1"/>
  <c r="K9"/>
  <c r="N9" s="1"/>
  <c r="I9"/>
  <c r="J9" s="1"/>
  <c r="M9" s="1"/>
  <c r="I8"/>
  <c r="K8" s="1"/>
  <c r="N8" s="1"/>
  <c r="I7"/>
  <c r="L7" s="1"/>
  <c r="O7" s="1"/>
  <c r="L6"/>
  <c r="O6" s="1"/>
  <c r="J6"/>
  <c r="M6" s="1"/>
  <c r="I6"/>
  <c r="K6" s="1"/>
  <c r="N6" s="1"/>
  <c r="I5"/>
  <c r="J5" s="1"/>
  <c r="M5" s="1"/>
  <c r="I4"/>
  <c r="K4" s="1"/>
  <c r="N4" s="1"/>
  <c r="J3"/>
  <c r="M3" s="1"/>
  <c r="I3"/>
  <c r="L3" s="1"/>
  <c r="O3" s="1"/>
  <c r="J10" l="1"/>
  <c r="M10" s="1"/>
  <c r="Q10" s="1"/>
  <c r="K13"/>
  <c r="N13" s="1"/>
  <c r="J15"/>
  <c r="M15" s="1"/>
  <c r="R15" s="1"/>
  <c r="L18"/>
  <c r="O18" s="1"/>
  <c r="J26"/>
  <c r="M26" s="1"/>
  <c r="R26" s="1"/>
  <c r="K29"/>
  <c r="N29" s="1"/>
  <c r="J31"/>
  <c r="M31" s="1"/>
  <c r="Q31" s="1"/>
  <c r="L34"/>
  <c r="O34" s="1"/>
  <c r="L36"/>
  <c r="O36" s="1"/>
  <c r="J38"/>
  <c r="M38" s="1"/>
  <c r="K41"/>
  <c r="N41" s="1"/>
  <c r="L5"/>
  <c r="O5" s="1"/>
  <c r="L21"/>
  <c r="O21" s="1"/>
  <c r="K18"/>
  <c r="N18" s="1"/>
  <c r="K34"/>
  <c r="N34" s="1"/>
  <c r="R34" s="1"/>
  <c r="K5"/>
  <c r="N5" s="1"/>
  <c r="J7"/>
  <c r="M7" s="1"/>
  <c r="L9"/>
  <c r="O9" s="1"/>
  <c r="K21"/>
  <c r="N21" s="1"/>
  <c r="R21" s="1"/>
  <c r="J23"/>
  <c r="M23" s="1"/>
  <c r="L25"/>
  <c r="O25" s="1"/>
  <c r="Q25" s="1"/>
  <c r="K37"/>
  <c r="N37" s="1"/>
  <c r="L40"/>
  <c r="O40" s="1"/>
  <c r="Q17"/>
  <c r="R17"/>
  <c r="R18"/>
  <c r="Q18"/>
  <c r="R33"/>
  <c r="Q33"/>
  <c r="Q34"/>
  <c r="Q5"/>
  <c r="R5"/>
  <c r="R6"/>
  <c r="Q6"/>
  <c r="R27"/>
  <c r="Q9"/>
  <c r="R9"/>
  <c r="R10"/>
  <c r="R25"/>
  <c r="Q26"/>
  <c r="R31"/>
  <c r="R38"/>
  <c r="Q38"/>
  <c r="Q13"/>
  <c r="R13"/>
  <c r="R14"/>
  <c r="Q14"/>
  <c r="Q29"/>
  <c r="R29"/>
  <c r="R30"/>
  <c r="Q30"/>
  <c r="R7"/>
  <c r="R23"/>
  <c r="R22"/>
  <c r="Q22"/>
  <c r="L4"/>
  <c r="O4" s="1"/>
  <c r="L8"/>
  <c r="O8" s="1"/>
  <c r="L12"/>
  <c r="O12" s="1"/>
  <c r="L16"/>
  <c r="O16" s="1"/>
  <c r="L20"/>
  <c r="O20" s="1"/>
  <c r="L24"/>
  <c r="O24" s="1"/>
  <c r="L28"/>
  <c r="O28" s="1"/>
  <c r="L32"/>
  <c r="O32" s="1"/>
  <c r="K3"/>
  <c r="N3" s="1"/>
  <c r="R3" s="1"/>
  <c r="J4"/>
  <c r="M4" s="1"/>
  <c r="K7"/>
  <c r="N7" s="1"/>
  <c r="Q7" s="1"/>
  <c r="J8"/>
  <c r="M8" s="1"/>
  <c r="K11"/>
  <c r="N11" s="1"/>
  <c r="Q11" s="1"/>
  <c r="J12"/>
  <c r="M12" s="1"/>
  <c r="K15"/>
  <c r="N15" s="1"/>
  <c r="J16"/>
  <c r="M16" s="1"/>
  <c r="K19"/>
  <c r="N19" s="1"/>
  <c r="Q19" s="1"/>
  <c r="J20"/>
  <c r="M20" s="1"/>
  <c r="K23"/>
  <c r="N23" s="1"/>
  <c r="Q23" s="1"/>
  <c r="J24"/>
  <c r="M24" s="1"/>
  <c r="R24" s="1"/>
  <c r="Q24" s="1"/>
  <c r="K27"/>
  <c r="N27" s="1"/>
  <c r="Q27" s="1"/>
  <c r="J28"/>
  <c r="M28" s="1"/>
  <c r="K31"/>
  <c r="N31" s="1"/>
  <c r="J32"/>
  <c r="M32" s="1"/>
  <c r="K35"/>
  <c r="N35" s="1"/>
  <c r="J36"/>
  <c r="M36" s="1"/>
  <c r="K39"/>
  <c r="N39" s="1"/>
  <c r="J40"/>
  <c r="M40" s="1"/>
  <c r="J35"/>
  <c r="M35" s="1"/>
  <c r="L37"/>
  <c r="O37" s="1"/>
  <c r="R37" s="1"/>
  <c r="J39"/>
  <c r="M39" s="1"/>
  <c r="L41"/>
  <c r="O41" s="1"/>
  <c r="R41" s="1"/>
  <c r="Q21" l="1"/>
  <c r="Q15"/>
  <c r="R19"/>
  <c r="Q37"/>
  <c r="R11"/>
  <c r="Q40"/>
  <c r="R40"/>
  <c r="Q16"/>
  <c r="R16"/>
  <c r="Q8"/>
  <c r="R8"/>
  <c r="Q35"/>
  <c r="R35"/>
  <c r="R36"/>
  <c r="Q36"/>
  <c r="R28"/>
  <c r="Q28"/>
  <c r="Q20"/>
  <c r="R20"/>
  <c r="Q12"/>
  <c r="R12"/>
  <c r="Q4"/>
  <c r="R4"/>
  <c r="Q39"/>
  <c r="R39"/>
  <c r="Q41"/>
  <c r="Q3"/>
  <c r="R32"/>
  <c r="Q32"/>
</calcChain>
</file>

<file path=xl/sharedStrings.xml><?xml version="1.0" encoding="utf-8"?>
<sst xmlns="http://schemas.openxmlformats.org/spreadsheetml/2006/main" count="44" uniqueCount="28">
  <si>
    <t>LEP</t>
  </si>
  <si>
    <t>2-ct</t>
  </si>
  <si>
    <t>Col-0</t>
  </si>
  <si>
    <t>35S:VvHsfA9-#9</t>
  </si>
  <si>
    <t>35S:VvHsfA9-#10</t>
  </si>
  <si>
    <t>R46543.R46544</t>
    <phoneticPr fontId="4" type="noConversion"/>
  </si>
  <si>
    <t>CK</t>
    <phoneticPr fontId="4" type="noConversion"/>
  </si>
  <si>
    <r>
      <t>C</t>
    </r>
    <r>
      <rPr>
        <sz val="12"/>
        <rFont val="宋体"/>
        <family val="3"/>
        <charset val="134"/>
      </rPr>
      <t>K</t>
    </r>
    <phoneticPr fontId="4" type="noConversion"/>
  </si>
  <si>
    <r>
      <t>n</t>
    </r>
    <r>
      <rPr>
        <sz val="12"/>
        <rFont val="宋体"/>
        <family val="3"/>
        <charset val="134"/>
      </rPr>
      <t>ifB</t>
    </r>
    <phoneticPr fontId="4" type="noConversion"/>
  </si>
  <si>
    <t>R46545.R46546</t>
    <phoneticPr fontId="4" type="noConversion"/>
  </si>
  <si>
    <r>
      <t>n</t>
    </r>
    <r>
      <rPr>
        <sz val="12"/>
        <rFont val="宋体"/>
        <family val="3"/>
        <charset val="134"/>
      </rPr>
      <t>ifH</t>
    </r>
    <phoneticPr fontId="4" type="noConversion"/>
  </si>
  <si>
    <t>R46547.R46548</t>
    <phoneticPr fontId="4" type="noConversion"/>
  </si>
  <si>
    <r>
      <t>n</t>
    </r>
    <r>
      <rPr>
        <sz val="12"/>
        <rFont val="宋体"/>
        <family val="3"/>
        <charset val="134"/>
      </rPr>
      <t>ifD</t>
    </r>
    <phoneticPr fontId="4" type="noConversion"/>
  </si>
  <si>
    <t>R46549.R46550</t>
    <phoneticPr fontId="4" type="noConversion"/>
  </si>
  <si>
    <r>
      <t>n</t>
    </r>
    <r>
      <rPr>
        <sz val="12"/>
        <rFont val="宋体"/>
        <family val="3"/>
        <charset val="134"/>
      </rPr>
      <t>ifK</t>
    </r>
    <phoneticPr fontId="4" type="noConversion"/>
  </si>
  <si>
    <t>R46551.R46552</t>
    <phoneticPr fontId="4" type="noConversion"/>
  </si>
  <si>
    <r>
      <t>n</t>
    </r>
    <r>
      <rPr>
        <sz val="12"/>
        <rFont val="宋体"/>
        <family val="3"/>
        <charset val="134"/>
      </rPr>
      <t>ifE</t>
    </r>
    <phoneticPr fontId="4" type="noConversion"/>
  </si>
  <si>
    <t>R46553.R46554</t>
    <phoneticPr fontId="4" type="noConversion"/>
  </si>
  <si>
    <r>
      <t>n</t>
    </r>
    <r>
      <rPr>
        <sz val="12"/>
        <rFont val="宋体"/>
        <family val="3"/>
        <charset val="134"/>
      </rPr>
      <t>ifN</t>
    </r>
    <phoneticPr fontId="4" type="noConversion"/>
  </si>
  <si>
    <t>R46555.R46556</t>
    <phoneticPr fontId="4" type="noConversion"/>
  </si>
  <si>
    <r>
      <t>n</t>
    </r>
    <r>
      <rPr>
        <sz val="12"/>
        <rFont val="宋体"/>
        <family val="3"/>
        <charset val="134"/>
      </rPr>
      <t>ifV</t>
    </r>
    <phoneticPr fontId="4" type="noConversion"/>
  </si>
  <si>
    <t>R46557.R46558</t>
    <phoneticPr fontId="4" type="noConversion"/>
  </si>
  <si>
    <r>
      <t>h</t>
    </r>
    <r>
      <rPr>
        <sz val="12"/>
        <rFont val="宋体"/>
        <family val="3"/>
        <charset val="134"/>
      </rPr>
      <t>esA</t>
    </r>
    <phoneticPr fontId="4" type="noConversion"/>
  </si>
  <si>
    <r>
      <t>NIF</t>
    </r>
    <r>
      <rPr>
        <sz val="12"/>
        <rFont val="宋体"/>
        <family val="3"/>
        <charset val="134"/>
      </rPr>
      <t>X</t>
    </r>
    <r>
      <rPr>
        <sz val="11"/>
        <color theme="1"/>
        <rFont val="宋体"/>
        <family val="2"/>
        <charset val="134"/>
        <scheme val="minor"/>
      </rPr>
      <t>F,NIF</t>
    </r>
    <r>
      <rPr>
        <sz val="12"/>
        <rFont val="宋体"/>
        <family val="3"/>
        <charset val="134"/>
      </rPr>
      <t>X</t>
    </r>
    <r>
      <rPr>
        <sz val="11"/>
        <color theme="1"/>
        <rFont val="宋体"/>
        <family val="2"/>
        <charset val="134"/>
        <scheme val="minor"/>
      </rPr>
      <t>Z</t>
    </r>
    <phoneticPr fontId="4" type="noConversion"/>
  </si>
  <si>
    <t>error (SD)</t>
    <phoneticPr fontId="1" type="noConversion"/>
  </si>
  <si>
    <t>2-ct average</t>
    <phoneticPr fontId="1" type="noConversion"/>
  </si>
  <si>
    <t> internal standard</t>
  </si>
  <si>
    <t>average of  internal standard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</si>
</sst>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i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46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right"/>
    </xf>
    <xf numFmtId="0" fontId="0" fillId="2" borderId="0" xfId="0" applyFill="1" applyAlignment="1"/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6" fillId="2" borderId="0" xfId="0" applyFont="1" applyFill="1" applyAlignment="1"/>
    <xf numFmtId="0" fontId="10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nifB</a:t>
            </a:r>
            <a:endParaRPr lang="zh-CN" altLang="en-US"/>
          </a:p>
        </c:rich>
      </c:tx>
      <c:layout>
        <c:manualLayout>
          <c:xMode val="edge"/>
          <c:yMode val="edge"/>
          <c:x val="0.446224502020235"/>
          <c:y val="7.1428597198546107E-2"/>
        </c:manualLayout>
      </c:layout>
    </c:title>
    <c:plotArea>
      <c:layout>
        <c:manualLayout>
          <c:layoutTarget val="inner"/>
          <c:xMode val="edge"/>
          <c:yMode val="edge"/>
          <c:x val="0.13359690332826044"/>
          <c:y val="7.4548785428667053E-2"/>
          <c:w val="0.80783629987428041"/>
          <c:h val="0.77137945005196495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E7E6E6"/>
            </a:solidFill>
          </c:spPr>
          <c:dPt>
            <c:idx val="0"/>
            <c:spPr>
              <a:solidFill>
                <a:srgbClr val="E7E6E6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E7E6E6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E7E6E6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spPr>
              <a:solidFill>
                <a:srgbClr val="E7E6E6"/>
              </a:solidFill>
              <a:ln>
                <a:solidFill>
                  <a:sysClr val="windowText" lastClr="000000"/>
                </a:solidFill>
              </a:ln>
            </c:spPr>
          </c:dPt>
          <c:errBars>
            <c:errBarType val="both"/>
            <c:errValType val="cust"/>
            <c:plus>
              <c:numRef>
                <c:f>[1]Sheet3!$S$6:$S$9</c:f>
                <c:numCache>
                  <c:formatCode>General</c:formatCode>
                  <c:ptCount val="4"/>
                  <c:pt idx="0">
                    <c:v>3.2000000000000002E-3</c:v>
                  </c:pt>
                  <c:pt idx="1">
                    <c:v>3.7399999999999998E-3</c:v>
                  </c:pt>
                  <c:pt idx="2">
                    <c:v>4.7400000000000003E-3</c:v>
                  </c:pt>
                  <c:pt idx="3">
                    <c:v>3.7799999999999999E-3</c:v>
                  </c:pt>
                </c:numCache>
              </c:numRef>
            </c:plus>
            <c:minus>
              <c:numRef>
                <c:f>[1]Sheet3!$S$6:$S$9</c:f>
                <c:numCache>
                  <c:formatCode>General</c:formatCode>
                  <c:ptCount val="4"/>
                  <c:pt idx="0">
                    <c:v>3.2000000000000002E-3</c:v>
                  </c:pt>
                  <c:pt idx="1">
                    <c:v>3.7399999999999998E-3</c:v>
                  </c:pt>
                  <c:pt idx="2">
                    <c:v>4.7400000000000003E-3</c:v>
                  </c:pt>
                  <c:pt idx="3">
                    <c:v>3.7799999999999999E-3</c:v>
                  </c:pt>
                </c:numCache>
              </c:numRef>
            </c:minus>
          </c:errBars>
          <c:cat>
            <c:strRef>
              <c:f>[1]Sheet3!$P$6:$P$9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[1]Sheet3!$Q$6:$Q$9</c:f>
              <c:numCache>
                <c:formatCode>General</c:formatCode>
                <c:ptCount val="4"/>
                <c:pt idx="0">
                  <c:v>5.7945843175804474E-3</c:v>
                </c:pt>
                <c:pt idx="1">
                  <c:v>9.3525782902534396E-2</c:v>
                </c:pt>
                <c:pt idx="2">
                  <c:v>0.11511809866566818</c:v>
                </c:pt>
                <c:pt idx="3">
                  <c:v>2.6629178721493243E-2</c:v>
                </c:pt>
              </c:numCache>
            </c:numRef>
          </c:val>
        </c:ser>
        <c:axId val="84078592"/>
        <c:axId val="84080128"/>
      </c:barChart>
      <c:catAx>
        <c:axId val="84078592"/>
        <c:scaling>
          <c:orientation val="minMax"/>
        </c:scaling>
        <c:axPos val="b"/>
        <c:numFmt formatCode="General" sourceLinked="1"/>
        <c:tickLblPos val="nextTo"/>
        <c:crossAx val="84080128"/>
        <c:crosses val="autoZero"/>
        <c:auto val="1"/>
        <c:lblAlgn val="ctr"/>
        <c:lblOffset val="100"/>
      </c:catAx>
      <c:valAx>
        <c:axId val="84080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/>
                  <a:t>2-CT</a:t>
                </a:r>
                <a:endParaRPr lang="zh-CN" altLang="en-US"/>
              </a:p>
            </c:rich>
          </c:tx>
          <c:layout/>
        </c:title>
        <c:numFmt formatCode="General" sourceLinked="1"/>
        <c:tickLblPos val="nextTo"/>
        <c:crossAx val="84078592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nifH</a:t>
            </a:r>
            <a:endParaRPr lang="zh-CN" altLang="en-US"/>
          </a:p>
        </c:rich>
      </c:tx>
      <c:layout>
        <c:manualLayout>
          <c:xMode val="edge"/>
          <c:yMode val="edge"/>
          <c:x val="0.49165966754155732"/>
          <c:y val="0.10185175128970951"/>
        </c:manualLayout>
      </c:layout>
    </c:title>
    <c:plotArea>
      <c:layout>
        <c:manualLayout>
          <c:layoutTarget val="inner"/>
          <c:xMode val="edge"/>
          <c:yMode val="edge"/>
          <c:x val="0.13336351706036745"/>
          <c:y val="9.7696850393700865E-2"/>
          <c:w val="0.81108092738407744"/>
          <c:h val="0.75192876932050201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[1]Sheet3!$S$10:$S$13</c:f>
                <c:numCache>
                  <c:formatCode>General</c:formatCode>
                  <c:ptCount val="4"/>
                  <c:pt idx="0">
                    <c:v>1E-4</c:v>
                  </c:pt>
                  <c:pt idx="1">
                    <c:v>7.4000000000000003E-3</c:v>
                  </c:pt>
                  <c:pt idx="2">
                    <c:v>7.9000000000000008E-3</c:v>
                  </c:pt>
                  <c:pt idx="3">
                    <c:v>6.7000000000000002E-3</c:v>
                  </c:pt>
                </c:numCache>
              </c:numRef>
            </c:plus>
            <c:minus>
              <c:numRef>
                <c:f>[1]Sheet3!$S$10:$S$13</c:f>
                <c:numCache>
                  <c:formatCode>General</c:formatCode>
                  <c:ptCount val="4"/>
                  <c:pt idx="0">
                    <c:v>1E-4</c:v>
                  </c:pt>
                  <c:pt idx="1">
                    <c:v>7.4000000000000003E-3</c:v>
                  </c:pt>
                  <c:pt idx="2">
                    <c:v>7.9000000000000008E-3</c:v>
                  </c:pt>
                  <c:pt idx="3">
                    <c:v>6.7000000000000002E-3</c:v>
                  </c:pt>
                </c:numCache>
              </c:numRef>
            </c:minus>
          </c:errBars>
          <c:cat>
            <c:strRef>
              <c:f>[1]Sheet3!$P$10:$P$13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[1]Sheet3!$Q$10:$Q$13</c:f>
              <c:numCache>
                <c:formatCode>General</c:formatCode>
                <c:ptCount val="4"/>
                <c:pt idx="0">
                  <c:v>4.0506428820055029E-4</c:v>
                </c:pt>
                <c:pt idx="1">
                  <c:v>0.13519003935131432</c:v>
                </c:pt>
                <c:pt idx="2">
                  <c:v>0.11958181440152853</c:v>
                </c:pt>
                <c:pt idx="3">
                  <c:v>2.0027927632065481E-2</c:v>
                </c:pt>
              </c:numCache>
            </c:numRef>
          </c:val>
        </c:ser>
        <c:axId val="96741248"/>
        <c:axId val="96742784"/>
      </c:barChart>
      <c:catAx>
        <c:axId val="96741248"/>
        <c:scaling>
          <c:orientation val="minMax"/>
        </c:scaling>
        <c:axPos val="b"/>
        <c:numFmt formatCode="General" sourceLinked="1"/>
        <c:tickLblPos val="nextTo"/>
        <c:crossAx val="96742784"/>
        <c:crosses val="autoZero"/>
        <c:auto val="1"/>
        <c:lblAlgn val="ctr"/>
        <c:lblOffset val="100"/>
      </c:catAx>
      <c:valAx>
        <c:axId val="96742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en-US"/>
                  <a:t>2-CT</a:t>
                </a:r>
              </a:p>
            </c:rich>
          </c:tx>
          <c:layout/>
        </c:title>
        <c:numFmt formatCode="General" sourceLinked="1"/>
        <c:tickLblPos val="nextTo"/>
        <c:crossAx val="96741248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nifD</a:t>
            </a:r>
            <a:endParaRPr lang="zh-CN" altLang="en-US"/>
          </a:p>
        </c:rich>
      </c:tx>
      <c:layout>
        <c:manualLayout>
          <c:xMode val="edge"/>
          <c:yMode val="edge"/>
          <c:x val="0.47888188976377988"/>
          <c:y val="6.944427794276585E-2"/>
        </c:manualLayout>
      </c:layout>
    </c:title>
    <c:plotArea>
      <c:layout>
        <c:manualLayout>
          <c:layoutTarget val="inner"/>
          <c:xMode val="edge"/>
          <c:yMode val="edge"/>
          <c:x val="0.13391666666666671"/>
          <c:y val="5.9722222222222295E-2"/>
          <c:w val="0.81330555555555561"/>
          <c:h val="0.77819444444444485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[1]Sheet3!$S$14:$S$17</c:f>
                <c:numCache>
                  <c:formatCode>General</c:formatCode>
                  <c:ptCount val="4"/>
                  <c:pt idx="0">
                    <c:v>1E-4</c:v>
                  </c:pt>
                  <c:pt idx="1">
                    <c:v>1.0200000000000001E-2</c:v>
                  </c:pt>
                  <c:pt idx="2">
                    <c:v>7.6E-3</c:v>
                  </c:pt>
                  <c:pt idx="3">
                    <c:v>8.8999999999999999E-3</c:v>
                  </c:pt>
                </c:numCache>
              </c:numRef>
            </c:plus>
            <c:minus>
              <c:numRef>
                <c:f>[1]Sheet3!$S$14:$S$17</c:f>
                <c:numCache>
                  <c:formatCode>General</c:formatCode>
                  <c:ptCount val="4"/>
                  <c:pt idx="0">
                    <c:v>1E-4</c:v>
                  </c:pt>
                  <c:pt idx="1">
                    <c:v>1.0200000000000001E-2</c:v>
                  </c:pt>
                  <c:pt idx="2">
                    <c:v>7.6E-3</c:v>
                  </c:pt>
                  <c:pt idx="3">
                    <c:v>8.8999999999999999E-3</c:v>
                  </c:pt>
                </c:numCache>
              </c:numRef>
            </c:minus>
          </c:errBars>
          <c:cat>
            <c:strRef>
              <c:f>[1]Sheet3!$P$18:$P$21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[1]Sheet3!$Q$14:$Q$17</c:f>
              <c:numCache>
                <c:formatCode>General</c:formatCode>
                <c:ptCount val="4"/>
                <c:pt idx="0">
                  <c:v>3.525217762506097E-4</c:v>
                </c:pt>
                <c:pt idx="1">
                  <c:v>9.7916858130610782E-2</c:v>
                </c:pt>
                <c:pt idx="2">
                  <c:v>0.10002657562019822</c:v>
                </c:pt>
                <c:pt idx="3">
                  <c:v>3.8196217434735204E-2</c:v>
                </c:pt>
              </c:numCache>
            </c:numRef>
          </c:val>
        </c:ser>
        <c:axId val="96783744"/>
        <c:axId val="97191040"/>
      </c:barChart>
      <c:catAx>
        <c:axId val="96783744"/>
        <c:scaling>
          <c:orientation val="minMax"/>
        </c:scaling>
        <c:axPos val="b"/>
        <c:numFmt formatCode="General" sourceLinked="1"/>
        <c:tickLblPos val="nextTo"/>
        <c:crossAx val="97191040"/>
        <c:crosses val="autoZero"/>
        <c:auto val="1"/>
        <c:lblAlgn val="ctr"/>
        <c:lblOffset val="100"/>
      </c:catAx>
      <c:valAx>
        <c:axId val="971910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/>
                  <a:t>2-CT</a:t>
                </a:r>
                <a:endParaRPr lang="zh-CN" altLang="en-US"/>
              </a:p>
            </c:rich>
          </c:tx>
          <c:layout/>
        </c:title>
        <c:numFmt formatCode="General" sourceLinked="1"/>
        <c:tickLblPos val="nextTo"/>
        <c:crossAx val="96783744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nifK</a:t>
            </a:r>
            <a:endParaRPr lang="zh-CN" altLang="en-US"/>
          </a:p>
        </c:rich>
      </c:tx>
      <c:layout>
        <c:manualLayout>
          <c:xMode val="edge"/>
          <c:yMode val="edge"/>
          <c:x val="0.51110411198600159"/>
          <c:y val="6.9444444444444489E-2"/>
        </c:manualLayout>
      </c:layout>
    </c:title>
    <c:plotArea>
      <c:layout>
        <c:manualLayout>
          <c:layoutTarget val="inner"/>
          <c:xMode val="edge"/>
          <c:yMode val="edge"/>
          <c:x val="0.14780555555555555"/>
          <c:y val="7.3611111111111113E-2"/>
          <c:w val="0.78552777777777749"/>
          <c:h val="0.79208333333333369"/>
        </c:manualLayout>
      </c:layout>
      <c:barChart>
        <c:barDir val="col"/>
        <c:grouping val="clustered"/>
        <c:ser>
          <c:idx val="1"/>
          <c:order val="0"/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[1]Sheet3!$S$18:$S$21</c:f>
                <c:numCache>
                  <c:formatCode>General</c:formatCode>
                  <c:ptCount val="4"/>
                  <c:pt idx="0">
                    <c:v>8.9999999999999998E-4</c:v>
                  </c:pt>
                  <c:pt idx="1">
                    <c:v>5.5E-2</c:v>
                  </c:pt>
                  <c:pt idx="2">
                    <c:v>5.2999999999999999E-2</c:v>
                  </c:pt>
                  <c:pt idx="3">
                    <c:v>4.0000000000000001E-3</c:v>
                  </c:pt>
                </c:numCache>
              </c:numRef>
            </c:plus>
            <c:minus>
              <c:numRef>
                <c:f>[1]Sheet3!$S$18:$S$21</c:f>
                <c:numCache>
                  <c:formatCode>General</c:formatCode>
                  <c:ptCount val="4"/>
                  <c:pt idx="0">
                    <c:v>8.9999999999999998E-4</c:v>
                  </c:pt>
                  <c:pt idx="1">
                    <c:v>5.5E-2</c:v>
                  </c:pt>
                  <c:pt idx="2">
                    <c:v>5.2999999999999999E-2</c:v>
                  </c:pt>
                  <c:pt idx="3">
                    <c:v>4.0000000000000001E-3</c:v>
                  </c:pt>
                </c:numCache>
              </c:numRef>
            </c:minus>
          </c:errBars>
          <c:cat>
            <c:strRef>
              <c:f>[1]Sheet3!$P$26:$P$29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[1]Sheet3!$Q$18:$Q$21</c:f>
              <c:numCache>
                <c:formatCode>General</c:formatCode>
                <c:ptCount val="4"/>
                <c:pt idx="0">
                  <c:v>2.7130432240240264E-3</c:v>
                </c:pt>
                <c:pt idx="1">
                  <c:v>0.25847152629751696</c:v>
                </c:pt>
                <c:pt idx="2">
                  <c:v>0.20522134408595638</c:v>
                </c:pt>
                <c:pt idx="3">
                  <c:v>3.6090701559137024E-2</c:v>
                </c:pt>
              </c:numCache>
            </c:numRef>
          </c:val>
        </c:ser>
        <c:axId val="97232000"/>
        <c:axId val="97233536"/>
      </c:barChart>
      <c:catAx>
        <c:axId val="97232000"/>
        <c:scaling>
          <c:orientation val="minMax"/>
        </c:scaling>
        <c:axPos val="b"/>
        <c:numFmt formatCode="General" sourceLinked="1"/>
        <c:tickLblPos val="nextTo"/>
        <c:crossAx val="97233536"/>
        <c:crosses val="autoZero"/>
        <c:auto val="1"/>
        <c:lblAlgn val="ctr"/>
        <c:lblOffset val="100"/>
      </c:catAx>
      <c:valAx>
        <c:axId val="97233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en-US"/>
                  <a:t>2-CT</a:t>
                </a:r>
              </a:p>
            </c:rich>
          </c:tx>
          <c:layout/>
        </c:title>
        <c:numFmt formatCode="General" sourceLinked="1"/>
        <c:tickLblPos val="nextTo"/>
        <c:crossAx val="97232000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nifE</a:t>
            </a:r>
            <a:endParaRPr lang="zh-CN" altLang="en-US"/>
          </a:p>
        </c:rich>
      </c:tx>
      <c:layout>
        <c:manualLayout>
          <c:xMode val="edge"/>
          <c:yMode val="edge"/>
          <c:x val="0.49721522309711286"/>
          <c:y val="6.0185185185185154E-2"/>
        </c:manualLayout>
      </c:layout>
    </c:title>
    <c:plotArea>
      <c:layout>
        <c:manualLayout>
          <c:layoutTarget val="inner"/>
          <c:xMode val="edge"/>
          <c:yMode val="edge"/>
          <c:x val="0.14725240594925634"/>
          <c:y val="5.1400554097404488E-2"/>
          <c:w val="0.78885870516185486"/>
          <c:h val="0.8074843248760564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[1]Sheet3!$S$22:$S$25</c:f>
                <c:numCache>
                  <c:formatCode>General</c:formatCode>
                  <c:ptCount val="4"/>
                  <c:pt idx="0">
                    <c:v>1.6999999999999999E-3</c:v>
                  </c:pt>
                  <c:pt idx="1">
                    <c:v>0.05</c:v>
                  </c:pt>
                  <c:pt idx="2">
                    <c:v>4.4999999999999998E-2</c:v>
                  </c:pt>
                  <c:pt idx="3">
                    <c:v>0.01</c:v>
                  </c:pt>
                </c:numCache>
              </c:numRef>
            </c:plus>
            <c:minus>
              <c:numRef>
                <c:f>[1]Sheet3!$S$22:$S$25</c:f>
                <c:numCache>
                  <c:formatCode>General</c:formatCode>
                  <c:ptCount val="4"/>
                  <c:pt idx="0">
                    <c:v>1.6999999999999999E-3</c:v>
                  </c:pt>
                  <c:pt idx="1">
                    <c:v>0.05</c:v>
                  </c:pt>
                  <c:pt idx="2">
                    <c:v>4.4999999999999998E-2</c:v>
                  </c:pt>
                  <c:pt idx="3">
                    <c:v>0.01</c:v>
                  </c:pt>
                </c:numCache>
              </c:numRef>
            </c:minus>
          </c:errBars>
          <c:cat>
            <c:strRef>
              <c:f>[1]Sheet3!$P$26:$P$29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[1]Sheet3!$Q$22:$Q$25</c:f>
              <c:numCache>
                <c:formatCode>General</c:formatCode>
                <c:ptCount val="4"/>
                <c:pt idx="0">
                  <c:v>3.9309204469129607E-3</c:v>
                </c:pt>
                <c:pt idx="1">
                  <c:v>0.25429369434233434</c:v>
                </c:pt>
                <c:pt idx="2">
                  <c:v>0.10018052561597054</c:v>
                </c:pt>
                <c:pt idx="3">
                  <c:v>8.5044900696624903E-2</c:v>
                </c:pt>
              </c:numCache>
            </c:numRef>
          </c:val>
        </c:ser>
        <c:axId val="97254016"/>
        <c:axId val="97329536"/>
      </c:barChart>
      <c:catAx>
        <c:axId val="97254016"/>
        <c:scaling>
          <c:orientation val="minMax"/>
        </c:scaling>
        <c:axPos val="b"/>
        <c:numFmt formatCode="General" sourceLinked="1"/>
        <c:tickLblPos val="nextTo"/>
        <c:crossAx val="97329536"/>
        <c:crosses val="autoZero"/>
        <c:auto val="1"/>
        <c:lblAlgn val="ctr"/>
        <c:lblOffset val="100"/>
      </c:catAx>
      <c:valAx>
        <c:axId val="97329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2-CT</a:t>
                </a:r>
                <a:endParaRPr lang="zh-CN" altLang="en-US"/>
              </a:p>
            </c:rich>
          </c:tx>
          <c:layout/>
        </c:title>
        <c:numFmt formatCode="General" sourceLinked="1"/>
        <c:tickLblPos val="nextTo"/>
        <c:crossAx val="97254016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nifN</a:t>
            </a:r>
            <a:endParaRPr lang="zh-CN" altLang="en-US"/>
          </a:p>
        </c:rich>
      </c:tx>
      <c:layout>
        <c:manualLayout>
          <c:xMode val="edge"/>
          <c:yMode val="edge"/>
          <c:x val="0.47610411198600194"/>
          <c:y val="8.3333333333333343E-2"/>
        </c:manualLayout>
      </c:layout>
    </c:title>
    <c:plotArea>
      <c:layout>
        <c:manualLayout>
          <c:layoutTarget val="inner"/>
          <c:xMode val="edge"/>
          <c:yMode val="edge"/>
          <c:x val="0.14225000000000004"/>
          <c:y val="7.8240740740740736E-2"/>
          <c:w val="0.78285826771653544"/>
          <c:h val="0.78282407407407473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[1]Sheet3!$S$26:$S$29</c:f>
                <c:numCache>
                  <c:formatCode>General</c:formatCode>
                  <c:ptCount val="4"/>
                  <c:pt idx="0">
                    <c:v>6.0000000000000001E-3</c:v>
                  </c:pt>
                  <c:pt idx="1">
                    <c:v>5.3999999999999999E-2</c:v>
                  </c:pt>
                  <c:pt idx="2">
                    <c:v>2.5000000000000001E-2</c:v>
                  </c:pt>
                  <c:pt idx="3">
                    <c:v>6.7000000000000002E-3</c:v>
                  </c:pt>
                </c:numCache>
              </c:numRef>
            </c:plus>
            <c:minus>
              <c:numRef>
                <c:f>[1]Sheet3!$S$26:$S$29</c:f>
                <c:numCache>
                  <c:formatCode>General</c:formatCode>
                  <c:ptCount val="4"/>
                  <c:pt idx="0">
                    <c:v>6.0000000000000001E-3</c:v>
                  </c:pt>
                  <c:pt idx="1">
                    <c:v>5.3999999999999999E-2</c:v>
                  </c:pt>
                  <c:pt idx="2">
                    <c:v>2.5000000000000001E-2</c:v>
                  </c:pt>
                  <c:pt idx="3">
                    <c:v>6.7000000000000002E-3</c:v>
                  </c:pt>
                </c:numCache>
              </c:numRef>
            </c:minus>
          </c:errBars>
          <c:cat>
            <c:strRef>
              <c:f>[1]Sheet3!$P$30:$P$33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[1]Sheet3!$Q$26:$Q$29</c:f>
              <c:numCache>
                <c:formatCode>General</c:formatCode>
                <c:ptCount val="4"/>
                <c:pt idx="0">
                  <c:v>1.6413278457108386E-2</c:v>
                </c:pt>
                <c:pt idx="1">
                  <c:v>0.230723439819289</c:v>
                </c:pt>
                <c:pt idx="2">
                  <c:v>0.27659357621968444</c:v>
                </c:pt>
                <c:pt idx="3">
                  <c:v>7.9154715728437977E-2</c:v>
                </c:pt>
              </c:numCache>
            </c:numRef>
          </c:val>
        </c:ser>
        <c:axId val="97370496"/>
        <c:axId val="97372032"/>
      </c:barChart>
      <c:catAx>
        <c:axId val="97370496"/>
        <c:scaling>
          <c:orientation val="minMax"/>
        </c:scaling>
        <c:axPos val="b"/>
        <c:numFmt formatCode="General" sourceLinked="1"/>
        <c:tickLblPos val="nextTo"/>
        <c:crossAx val="97372032"/>
        <c:crosses val="autoZero"/>
        <c:auto val="1"/>
        <c:lblAlgn val="ctr"/>
        <c:lblOffset val="100"/>
      </c:catAx>
      <c:valAx>
        <c:axId val="973720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/>
                  <a:t>2-CT</a:t>
                </a:r>
                <a:endParaRPr lang="zh-CN" altLang="en-US"/>
              </a:p>
            </c:rich>
          </c:tx>
          <c:layout/>
        </c:title>
        <c:numFmt formatCode="General" sourceLinked="1"/>
        <c:tickLblPos val="nextTo"/>
        <c:crossAx val="97370496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nifV</a:t>
            </a:r>
            <a:endParaRPr lang="zh-CN" altLang="en-US"/>
          </a:p>
        </c:rich>
      </c:tx>
      <c:layout>
        <c:manualLayout>
          <c:xMode val="edge"/>
          <c:yMode val="edge"/>
          <c:x val="0.49277077865266877"/>
          <c:y val="6.9444444444444489E-2"/>
        </c:manualLayout>
      </c:layout>
    </c:title>
    <c:plotArea>
      <c:layout>
        <c:manualLayout>
          <c:layoutTarget val="inner"/>
          <c:xMode val="edge"/>
          <c:yMode val="edge"/>
          <c:x val="0.14780555555555555"/>
          <c:y val="7.3611111111111113E-2"/>
          <c:w val="0.77441666666666653"/>
          <c:h val="0.7689351851851855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[1]Sheet3!$S$30:$S$33</c:f>
                <c:numCache>
                  <c:formatCode>General</c:formatCode>
                  <c:ptCount val="4"/>
                  <c:pt idx="0">
                    <c:v>6.6E-4</c:v>
                  </c:pt>
                  <c:pt idx="1">
                    <c:v>1.7899999999999999E-2</c:v>
                  </c:pt>
                  <c:pt idx="2">
                    <c:v>1.3899999999999999E-2</c:v>
                  </c:pt>
                  <c:pt idx="3">
                    <c:v>1.2E-2</c:v>
                  </c:pt>
                </c:numCache>
              </c:numRef>
            </c:plus>
            <c:minus>
              <c:numRef>
                <c:f>[1]Sheet3!$S$30:$S$33</c:f>
                <c:numCache>
                  <c:formatCode>General</c:formatCode>
                  <c:ptCount val="4"/>
                  <c:pt idx="0">
                    <c:v>6.6E-4</c:v>
                  </c:pt>
                  <c:pt idx="1">
                    <c:v>1.7899999999999999E-2</c:v>
                  </c:pt>
                  <c:pt idx="2">
                    <c:v>1.3899999999999999E-2</c:v>
                  </c:pt>
                  <c:pt idx="3">
                    <c:v>1.2E-2</c:v>
                  </c:pt>
                </c:numCache>
              </c:numRef>
            </c:minus>
          </c:errBars>
          <c:cat>
            <c:strRef>
              <c:f>[1]Sheet3!$P$30:$P$33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[1]Sheet3!$Q$30:$Q$33</c:f>
              <c:numCache>
                <c:formatCode>General</c:formatCode>
                <c:ptCount val="4"/>
                <c:pt idx="0">
                  <c:v>1.019473352220659E-3</c:v>
                </c:pt>
                <c:pt idx="1">
                  <c:v>0.17461912147204808</c:v>
                </c:pt>
                <c:pt idx="2">
                  <c:v>8.3713754481782324E-2</c:v>
                </c:pt>
                <c:pt idx="3">
                  <c:v>4.8965518681708287E-2</c:v>
                </c:pt>
              </c:numCache>
            </c:numRef>
          </c:val>
        </c:ser>
        <c:axId val="97388416"/>
        <c:axId val="97389952"/>
      </c:barChart>
      <c:catAx>
        <c:axId val="97388416"/>
        <c:scaling>
          <c:orientation val="minMax"/>
        </c:scaling>
        <c:axPos val="b"/>
        <c:numFmt formatCode="General" sourceLinked="1"/>
        <c:tickLblPos val="nextTo"/>
        <c:crossAx val="97389952"/>
        <c:crosses val="autoZero"/>
        <c:auto val="1"/>
        <c:lblAlgn val="ctr"/>
        <c:lblOffset val="100"/>
      </c:catAx>
      <c:valAx>
        <c:axId val="97389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en-US"/>
                  <a:t>2-CT</a:t>
                </a:r>
              </a:p>
            </c:rich>
          </c:tx>
          <c:layout/>
        </c:title>
        <c:numFmt formatCode="General" sourceLinked="1"/>
        <c:tickLblPos val="nextTo"/>
        <c:crossAx val="97388416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hesA</a:t>
            </a:r>
            <a:endParaRPr lang="zh-CN" altLang="en-US"/>
          </a:p>
        </c:rich>
      </c:tx>
      <c:layout>
        <c:manualLayout>
          <c:xMode val="edge"/>
          <c:yMode val="edge"/>
          <c:x val="0.47999300087489083"/>
          <c:y val="7.407407407407407E-2"/>
        </c:manualLayout>
      </c:layout>
    </c:title>
    <c:plotArea>
      <c:layout>
        <c:manualLayout>
          <c:layoutTarget val="inner"/>
          <c:xMode val="edge"/>
          <c:yMode val="edge"/>
          <c:x val="0.13391666666666671"/>
          <c:y val="7.4548702245552628E-2"/>
          <c:w val="0.80259623797025359"/>
          <c:h val="0.7889658063575389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[1]Sheet3!$S$34:$S$37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1.0999999999999999E-2</c:v>
                  </c:pt>
                  <c:pt idx="2">
                    <c:v>1.0999999999999999E-2</c:v>
                  </c:pt>
                  <c:pt idx="3">
                    <c:v>8.0000000000000002E-3</c:v>
                  </c:pt>
                </c:numCache>
              </c:numRef>
            </c:plus>
            <c:minus>
              <c:numRef>
                <c:f>[1]Sheet3!$S$34:$S$37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1.0999999999999999E-2</c:v>
                  </c:pt>
                  <c:pt idx="2">
                    <c:v>1.0999999999999999E-2</c:v>
                  </c:pt>
                  <c:pt idx="3">
                    <c:v>8.0000000000000002E-3</c:v>
                  </c:pt>
                </c:numCache>
              </c:numRef>
            </c:minus>
          </c:errBars>
          <c:cat>
            <c:strRef>
              <c:f>[1]Sheet3!$P$30:$P$33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[1]Sheet3!$Q$34:$Q$37</c:f>
              <c:numCache>
                <c:formatCode>General</c:formatCode>
                <c:ptCount val="4"/>
                <c:pt idx="0">
                  <c:v>3.8754908495317411E-4</c:v>
                </c:pt>
                <c:pt idx="1">
                  <c:v>0.11305698940937429</c:v>
                </c:pt>
                <c:pt idx="2">
                  <c:v>0.12704819539743087</c:v>
                </c:pt>
                <c:pt idx="3">
                  <c:v>3.4515520596820205E-2</c:v>
                </c:pt>
              </c:numCache>
            </c:numRef>
          </c:val>
        </c:ser>
        <c:axId val="97418624"/>
        <c:axId val="97432704"/>
      </c:barChart>
      <c:catAx>
        <c:axId val="97418624"/>
        <c:scaling>
          <c:orientation val="minMax"/>
        </c:scaling>
        <c:axPos val="b"/>
        <c:numFmt formatCode="General" sourceLinked="1"/>
        <c:tickLblPos val="nextTo"/>
        <c:crossAx val="97432704"/>
        <c:crosses val="autoZero"/>
        <c:auto val="1"/>
        <c:lblAlgn val="ctr"/>
        <c:lblOffset val="100"/>
      </c:catAx>
      <c:valAx>
        <c:axId val="974327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en-US"/>
                  <a:t>2-CT</a:t>
                </a:r>
              </a:p>
            </c:rich>
          </c:tx>
          <c:layout/>
        </c:title>
        <c:numFmt formatCode="General" sourceLinked="1"/>
        <c:tickLblPos val="nextTo"/>
        <c:crossAx val="97418624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en-US"/>
              <a:t>nifX</a:t>
            </a:r>
          </a:p>
        </c:rich>
      </c:tx>
      <c:layout>
        <c:manualLayout>
          <c:xMode val="edge"/>
          <c:yMode val="edge"/>
          <c:x val="0.49554855643044632"/>
          <c:y val="0"/>
        </c:manualLayout>
      </c:layout>
    </c:title>
    <c:plotArea>
      <c:layout>
        <c:manualLayout>
          <c:layoutTarget val="inner"/>
          <c:xMode val="edge"/>
          <c:yMode val="edge"/>
          <c:x val="0.13891907261592312"/>
          <c:y val="7.4548702245552628E-2"/>
          <c:w val="0.79704068241469872"/>
          <c:h val="0.7935954359871683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E7E6E6"/>
            </a:solidFill>
            <a:ln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[1]Sheet3!$S$38:$S$41</c:f>
                <c:numCache>
                  <c:formatCode>General</c:formatCode>
                  <c:ptCount val="4"/>
                  <c:pt idx="0">
                    <c:v>8.0000000000000004E-4</c:v>
                  </c:pt>
                  <c:pt idx="1">
                    <c:v>1.7999999999999999E-2</c:v>
                  </c:pt>
                  <c:pt idx="2">
                    <c:v>8.0000000000000002E-3</c:v>
                  </c:pt>
                  <c:pt idx="3">
                    <c:v>4.0000000000000001E-3</c:v>
                  </c:pt>
                </c:numCache>
              </c:numRef>
            </c:plus>
            <c:minus>
              <c:numRef>
                <c:f>[1]Sheet3!$S$38:$S$41</c:f>
                <c:numCache>
                  <c:formatCode>General</c:formatCode>
                  <c:ptCount val="4"/>
                  <c:pt idx="0">
                    <c:v>8.0000000000000004E-4</c:v>
                  </c:pt>
                  <c:pt idx="1">
                    <c:v>1.7999999999999999E-2</c:v>
                  </c:pt>
                  <c:pt idx="2">
                    <c:v>8.0000000000000002E-3</c:v>
                  </c:pt>
                  <c:pt idx="3">
                    <c:v>4.0000000000000001E-3</c:v>
                  </c:pt>
                </c:numCache>
              </c:numRef>
            </c:minus>
          </c:errBars>
          <c:cat>
            <c:strRef>
              <c:f>[1]Sheet3!$P$38:$P$41</c:f>
              <c:strCache>
                <c:ptCount val="4"/>
                <c:pt idx="0">
                  <c:v>CK</c:v>
                </c:pt>
                <c:pt idx="1">
                  <c:v>37</c:v>
                </c:pt>
                <c:pt idx="2">
                  <c:v>54</c:v>
                </c:pt>
                <c:pt idx="3">
                  <c:v>58</c:v>
                </c:pt>
              </c:strCache>
            </c:strRef>
          </c:cat>
          <c:val>
            <c:numRef>
              <c:f>[1]Sheet3!$Q$38:$Q$41</c:f>
              <c:numCache>
                <c:formatCode>General</c:formatCode>
                <c:ptCount val="4"/>
                <c:pt idx="0">
                  <c:v>6.4483990784669487E-3</c:v>
                </c:pt>
                <c:pt idx="1">
                  <c:v>0.10998479580952474</c:v>
                </c:pt>
                <c:pt idx="2">
                  <c:v>9.58768546826851E-2</c:v>
                </c:pt>
                <c:pt idx="3">
                  <c:v>8.6096104801887067E-3</c:v>
                </c:pt>
              </c:numCache>
            </c:numRef>
          </c:val>
        </c:ser>
        <c:axId val="97268864"/>
        <c:axId val="97270400"/>
      </c:barChart>
      <c:catAx>
        <c:axId val="97268864"/>
        <c:scaling>
          <c:orientation val="minMax"/>
        </c:scaling>
        <c:axPos val="b"/>
        <c:numFmt formatCode="General" sourceLinked="1"/>
        <c:tickLblPos val="nextTo"/>
        <c:crossAx val="97270400"/>
        <c:crosses val="autoZero"/>
        <c:auto val="1"/>
        <c:lblAlgn val="ctr"/>
        <c:lblOffset val="100"/>
      </c:catAx>
      <c:valAx>
        <c:axId val="972704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en-US"/>
                  <a:t>2-CT</a:t>
                </a:r>
              </a:p>
            </c:rich>
          </c:tx>
          <c:layout/>
        </c:title>
        <c:numFmt formatCode="General" sourceLinked="1"/>
        <c:tickLblPos val="nextTo"/>
        <c:crossAx val="97268864"/>
        <c:crosses val="autoZero"/>
        <c:crossBetween val="between"/>
      </c:valAx>
      <c:spPr>
        <a:solidFill>
          <a:srgbClr val="FFFFFF"/>
        </a:solidFill>
        <a:ln>
          <a:solidFill>
            <a:sysClr val="windowText" lastClr="000000"/>
          </a:solidFill>
        </a:ln>
      </c:spPr>
    </c:plotArea>
    <c:plotVisOnly val="1"/>
    <c:dispBlanksAs val="gap"/>
  </c:chart>
  <c:spPr>
    <a:solidFill>
      <a:srgbClr val="FFFFFF"/>
    </a:solidFill>
  </c:spPr>
  <c:txPr>
    <a:bodyPr/>
    <a:lstStyle/>
    <a:p>
      <a:pPr>
        <a:defRPr sz="1200" baseline="0">
          <a:latin typeface="Times New Roman" pitchFamily="18" charset="0"/>
        </a:defRPr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77</xdr:row>
      <xdr:rowOff>161925</xdr:rowOff>
    </xdr:from>
    <xdr:to>
      <xdr:col>21</xdr:col>
      <xdr:colOff>295274</xdr:colOff>
      <xdr:row>93</xdr:row>
      <xdr:rowOff>47625</xdr:rowOff>
    </xdr:to>
    <xdr:graphicFrame macro="">
      <xdr:nvGraphicFramePr>
        <xdr:cNvPr id="2" name="图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438149</xdr:colOff>
      <xdr:row>61</xdr:row>
      <xdr:rowOff>28575</xdr:rowOff>
    </xdr:from>
    <xdr:to>
      <xdr:col>21</xdr:col>
      <xdr:colOff>276225</xdr:colOff>
      <xdr:row>76</xdr:row>
      <xdr:rowOff>76200</xdr:rowOff>
    </xdr:to>
    <xdr:graphicFrame macro="">
      <xdr:nvGraphicFramePr>
        <xdr:cNvPr id="3" name="图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78</xdr:row>
      <xdr:rowOff>0</xdr:rowOff>
    </xdr:from>
    <xdr:to>
      <xdr:col>14</xdr:col>
      <xdr:colOff>171450</xdr:colOff>
      <xdr:row>93</xdr:row>
      <xdr:rowOff>28575</xdr:rowOff>
    </xdr:to>
    <xdr:graphicFrame macro="">
      <xdr:nvGraphicFramePr>
        <xdr:cNvPr id="4" name="图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419100</xdr:colOff>
      <xdr:row>45</xdr:row>
      <xdr:rowOff>85725</xdr:rowOff>
    </xdr:from>
    <xdr:to>
      <xdr:col>7</xdr:col>
      <xdr:colOff>190500</xdr:colOff>
      <xdr:row>60</xdr:row>
      <xdr:rowOff>114300</xdr:rowOff>
    </xdr:to>
    <xdr:graphicFrame macro="">
      <xdr:nvGraphicFramePr>
        <xdr:cNvPr id="5" name="图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390525</xdr:colOff>
      <xdr:row>78</xdr:row>
      <xdr:rowOff>19050</xdr:rowOff>
    </xdr:from>
    <xdr:to>
      <xdr:col>7</xdr:col>
      <xdr:colOff>161925</xdr:colOff>
      <xdr:row>93</xdr:row>
      <xdr:rowOff>47625</xdr:rowOff>
    </xdr:to>
    <xdr:graphicFrame macro="">
      <xdr:nvGraphicFramePr>
        <xdr:cNvPr id="6" name="图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333374</xdr:colOff>
      <xdr:row>45</xdr:row>
      <xdr:rowOff>85725</xdr:rowOff>
    </xdr:from>
    <xdr:to>
      <xdr:col>14</xdr:col>
      <xdr:colOff>190499</xdr:colOff>
      <xdr:row>60</xdr:row>
      <xdr:rowOff>114300</xdr:rowOff>
    </xdr:to>
    <xdr:graphicFrame macro="">
      <xdr:nvGraphicFramePr>
        <xdr:cNvPr id="7" name="图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400050</xdr:colOff>
      <xdr:row>61</xdr:row>
      <xdr:rowOff>0</xdr:rowOff>
    </xdr:from>
    <xdr:to>
      <xdr:col>7</xdr:col>
      <xdr:colOff>171450</xdr:colOff>
      <xdr:row>76</xdr:row>
      <xdr:rowOff>28575</xdr:rowOff>
    </xdr:to>
    <xdr:graphicFrame macro="">
      <xdr:nvGraphicFramePr>
        <xdr:cNvPr id="8" name="图表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457199</xdr:colOff>
      <xdr:row>45</xdr:row>
      <xdr:rowOff>76200</xdr:rowOff>
    </xdr:from>
    <xdr:to>
      <xdr:col>21</xdr:col>
      <xdr:colOff>285750</xdr:colOff>
      <xdr:row>60</xdr:row>
      <xdr:rowOff>104775</xdr:rowOff>
    </xdr:to>
    <xdr:graphicFrame macro="">
      <xdr:nvGraphicFramePr>
        <xdr:cNvPr id="9" name="图表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314326</xdr:colOff>
      <xdr:row>61</xdr:row>
      <xdr:rowOff>19050</xdr:rowOff>
    </xdr:from>
    <xdr:to>
      <xdr:col>14</xdr:col>
      <xdr:colOff>200026</xdr:colOff>
      <xdr:row>76</xdr:row>
      <xdr:rowOff>38100</xdr:rowOff>
    </xdr:to>
    <xdr:graphicFrame macro="">
      <xdr:nvGraphicFramePr>
        <xdr:cNvPr id="10" name="图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66;&#27694;/4.24/&#26417;&#24422;&#28385;&#33639;&#20809;&#23450;&#37327;/&#25311;&#21335;&#20171;&#25968;&#25454;&#20998;&#265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>
        <row r="6">
          <cell r="P6" t="str">
            <v>CK</v>
          </cell>
          <cell r="Q6">
            <v>5.7945843175804474E-3</v>
          </cell>
          <cell r="S6">
            <v>3.2000000000000002E-3</v>
          </cell>
        </row>
        <row r="7">
          <cell r="P7">
            <v>37</v>
          </cell>
          <cell r="Q7">
            <v>9.3525782902534396E-2</v>
          </cell>
          <cell r="S7">
            <v>3.7399999999999998E-3</v>
          </cell>
        </row>
        <row r="8">
          <cell r="P8">
            <v>54</v>
          </cell>
          <cell r="Q8">
            <v>0.11511809866566818</v>
          </cell>
          <cell r="S8">
            <v>4.7400000000000003E-3</v>
          </cell>
        </row>
        <row r="9">
          <cell r="P9">
            <v>58</v>
          </cell>
          <cell r="Q9">
            <v>2.6629178721493243E-2</v>
          </cell>
          <cell r="S9">
            <v>3.7799999999999999E-3</v>
          </cell>
        </row>
        <row r="10">
          <cell r="P10" t="str">
            <v>CK</v>
          </cell>
          <cell r="Q10">
            <v>4.0506428820055029E-4</v>
          </cell>
          <cell r="S10">
            <v>1E-4</v>
          </cell>
        </row>
        <row r="11">
          <cell r="P11">
            <v>37</v>
          </cell>
          <cell r="Q11">
            <v>0.13519003935131432</v>
          </cell>
          <cell r="S11">
            <v>7.4000000000000003E-3</v>
          </cell>
        </row>
        <row r="12">
          <cell r="P12">
            <v>54</v>
          </cell>
          <cell r="Q12">
            <v>0.11958181440152853</v>
          </cell>
          <cell r="S12">
            <v>7.9000000000000008E-3</v>
          </cell>
        </row>
        <row r="13">
          <cell r="P13">
            <v>58</v>
          </cell>
          <cell r="Q13">
            <v>2.0027927632065481E-2</v>
          </cell>
          <cell r="S13">
            <v>6.7000000000000002E-3</v>
          </cell>
        </row>
        <row r="14">
          <cell r="Q14">
            <v>3.525217762506097E-4</v>
          </cell>
          <cell r="S14">
            <v>1E-4</v>
          </cell>
        </row>
        <row r="15">
          <cell r="Q15">
            <v>9.7916858130610782E-2</v>
          </cell>
          <cell r="S15">
            <v>1.0200000000000001E-2</v>
          </cell>
        </row>
        <row r="16">
          <cell r="Q16">
            <v>0.10002657562019822</v>
          </cell>
          <cell r="S16">
            <v>7.6E-3</v>
          </cell>
        </row>
        <row r="17">
          <cell r="Q17">
            <v>3.8196217434735204E-2</v>
          </cell>
          <cell r="S17">
            <v>8.8999999999999999E-3</v>
          </cell>
        </row>
        <row r="18">
          <cell r="P18" t="str">
            <v>CK</v>
          </cell>
          <cell r="Q18">
            <v>2.7130432240240264E-3</v>
          </cell>
          <cell r="S18">
            <v>8.9999999999999998E-4</v>
          </cell>
        </row>
        <row r="19">
          <cell r="P19">
            <v>37</v>
          </cell>
          <cell r="Q19">
            <v>0.25847152629751696</v>
          </cell>
          <cell r="S19">
            <v>5.5E-2</v>
          </cell>
        </row>
        <row r="20">
          <cell r="P20">
            <v>54</v>
          </cell>
          <cell r="Q20">
            <v>0.20522134408595638</v>
          </cell>
          <cell r="S20">
            <v>5.2999999999999999E-2</v>
          </cell>
        </row>
        <row r="21">
          <cell r="P21">
            <v>58</v>
          </cell>
          <cell r="Q21">
            <v>3.6090701559137024E-2</v>
          </cell>
          <cell r="S21">
            <v>4.0000000000000001E-3</v>
          </cell>
        </row>
        <row r="22">
          <cell r="Q22">
            <v>3.9309204469129607E-3</v>
          </cell>
          <cell r="S22">
            <v>1.6999999999999999E-3</v>
          </cell>
        </row>
        <row r="23">
          <cell r="Q23">
            <v>0.25429369434233434</v>
          </cell>
          <cell r="S23">
            <v>0.05</v>
          </cell>
        </row>
        <row r="24">
          <cell r="Q24">
            <v>0.10018052561597054</v>
          </cell>
          <cell r="S24">
            <v>4.4999999999999998E-2</v>
          </cell>
        </row>
        <row r="25">
          <cell r="Q25">
            <v>8.5044900696624903E-2</v>
          </cell>
          <cell r="S25">
            <v>0.01</v>
          </cell>
        </row>
        <row r="26">
          <cell r="P26" t="str">
            <v>CK</v>
          </cell>
          <cell r="Q26">
            <v>1.6413278457108386E-2</v>
          </cell>
          <cell r="S26">
            <v>6.0000000000000001E-3</v>
          </cell>
        </row>
        <row r="27">
          <cell r="P27">
            <v>37</v>
          </cell>
          <cell r="Q27">
            <v>0.230723439819289</v>
          </cell>
          <cell r="S27">
            <v>5.3999999999999999E-2</v>
          </cell>
        </row>
        <row r="28">
          <cell r="P28">
            <v>54</v>
          </cell>
          <cell r="Q28">
            <v>0.27659357621968444</v>
          </cell>
          <cell r="S28">
            <v>2.5000000000000001E-2</v>
          </cell>
        </row>
        <row r="29">
          <cell r="P29">
            <v>58</v>
          </cell>
          <cell r="Q29">
            <v>7.9154715728437977E-2</v>
          </cell>
          <cell r="S29">
            <v>6.7000000000000002E-3</v>
          </cell>
        </row>
        <row r="30">
          <cell r="P30" t="str">
            <v>CK</v>
          </cell>
          <cell r="Q30">
            <v>1.019473352220659E-3</v>
          </cell>
          <cell r="S30">
            <v>6.6E-4</v>
          </cell>
        </row>
        <row r="31">
          <cell r="P31">
            <v>37</v>
          </cell>
          <cell r="Q31">
            <v>0.17461912147204808</v>
          </cell>
          <cell r="S31">
            <v>1.7899999999999999E-2</v>
          </cell>
        </row>
        <row r="32">
          <cell r="P32">
            <v>54</v>
          </cell>
          <cell r="Q32">
            <v>8.3713754481782324E-2</v>
          </cell>
          <cell r="S32">
            <v>1.3899999999999999E-2</v>
          </cell>
        </row>
        <row r="33">
          <cell r="P33">
            <v>58</v>
          </cell>
          <cell r="Q33">
            <v>4.8965518681708287E-2</v>
          </cell>
          <cell r="S33">
            <v>1.2E-2</v>
          </cell>
        </row>
        <row r="34">
          <cell r="Q34">
            <v>3.8754908495317411E-4</v>
          </cell>
          <cell r="S34">
            <v>0</v>
          </cell>
        </row>
        <row r="35">
          <cell r="Q35">
            <v>0.11305698940937429</v>
          </cell>
          <cell r="S35">
            <v>1.0999999999999999E-2</v>
          </cell>
        </row>
        <row r="36">
          <cell r="Q36">
            <v>0.12704819539743087</v>
          </cell>
          <cell r="S36">
            <v>1.0999999999999999E-2</v>
          </cell>
        </row>
        <row r="37">
          <cell r="Q37">
            <v>3.4515520596820205E-2</v>
          </cell>
          <cell r="S37">
            <v>8.0000000000000002E-3</v>
          </cell>
        </row>
        <row r="38">
          <cell r="P38" t="str">
            <v>CK</v>
          </cell>
          <cell r="Q38">
            <v>6.4483990784669487E-3</v>
          </cell>
          <cell r="S38">
            <v>8.0000000000000004E-4</v>
          </cell>
        </row>
        <row r="39">
          <cell r="P39">
            <v>37</v>
          </cell>
          <cell r="Q39">
            <v>0.10998479580952474</v>
          </cell>
          <cell r="S39">
            <v>1.7999999999999999E-2</v>
          </cell>
        </row>
        <row r="40">
          <cell r="P40">
            <v>54</v>
          </cell>
          <cell r="Q40">
            <v>9.58768546826851E-2</v>
          </cell>
          <cell r="S40">
            <v>8.0000000000000002E-3</v>
          </cell>
        </row>
        <row r="41">
          <cell r="P41">
            <v>58</v>
          </cell>
          <cell r="Q41">
            <v>8.6096104801887067E-3</v>
          </cell>
          <cell r="S41">
            <v>4.0000000000000001E-3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7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1"/>
  <sheetViews>
    <sheetView tabSelected="1" topLeftCell="A50" workbookViewId="0">
      <selection activeCell="Y72" sqref="Y72"/>
    </sheetView>
  </sheetViews>
  <sheetFormatPr defaultRowHeight="13.5"/>
  <sheetData>
    <row r="2" spans="1:19">
      <c r="B2" t="s">
        <v>0</v>
      </c>
      <c r="F2" t="s">
        <v>26</v>
      </c>
      <c r="I2" t="s">
        <v>27</v>
      </c>
      <c r="M2" t="s">
        <v>1</v>
      </c>
      <c r="Q2" t="s">
        <v>25</v>
      </c>
      <c r="R2" t="s">
        <v>24</v>
      </c>
    </row>
    <row r="3" spans="1:19">
      <c r="B3" s="1" t="s">
        <v>2</v>
      </c>
      <c r="C3" s="2">
        <v>31.18</v>
      </c>
      <c r="D3" s="2">
        <v>31.49</v>
      </c>
      <c r="E3" s="2">
        <v>31.77</v>
      </c>
      <c r="F3" s="2">
        <v>20.8</v>
      </c>
      <c r="G3" s="2">
        <v>21.71</v>
      </c>
      <c r="H3" s="2">
        <v>20.94</v>
      </c>
      <c r="I3" s="2">
        <f t="shared" ref="I3:I41" si="0">AVERAGE(F3:H3)</f>
        <v>21.150000000000002</v>
      </c>
      <c r="J3" s="2">
        <f t="shared" ref="J3:J41" si="1">C3-I3</f>
        <v>10.029999999999998</v>
      </c>
      <c r="K3" s="2">
        <f t="shared" ref="K3:K41" si="2">D3-I3</f>
        <v>10.339999999999996</v>
      </c>
      <c r="L3" s="2">
        <f t="shared" ref="L3:L41" si="3">E3-I3</f>
        <v>10.619999999999997</v>
      </c>
      <c r="M3" s="2">
        <f t="shared" ref="M3:O18" si="4">POWER(2,-J3)</f>
        <v>9.5646513436223508E-4</v>
      </c>
      <c r="N3" s="2">
        <f t="shared" si="4"/>
        <v>7.7152471861658117E-4</v>
      </c>
      <c r="O3" s="2">
        <f t="shared" si="4"/>
        <v>6.3542082785250794E-4</v>
      </c>
      <c r="P3" s="2"/>
      <c r="Q3" s="2">
        <f t="shared" ref="Q3:Q23" si="5">AVERAGE(M3:O3)</f>
        <v>7.8780356027710813E-4</v>
      </c>
      <c r="R3" s="2">
        <f t="shared" ref="R3:R41" si="6">STDEV(M3:O3)</f>
        <v>1.6114003909622923E-4</v>
      </c>
    </row>
    <row r="4" spans="1:19">
      <c r="B4" s="3" t="s">
        <v>3</v>
      </c>
      <c r="C4" s="2">
        <v>29.78</v>
      </c>
      <c r="D4" s="2">
        <v>29.69</v>
      </c>
      <c r="E4" s="2">
        <v>29.67</v>
      </c>
      <c r="F4" s="2">
        <v>21.44</v>
      </c>
      <c r="G4" s="2">
        <v>21.52</v>
      </c>
      <c r="H4" s="2">
        <v>21.57</v>
      </c>
      <c r="I4" s="2">
        <f t="shared" si="0"/>
        <v>21.51</v>
      </c>
      <c r="J4" s="2">
        <f t="shared" si="1"/>
        <v>8.27</v>
      </c>
      <c r="K4" s="2">
        <f t="shared" si="2"/>
        <v>8.18</v>
      </c>
      <c r="L4" s="2">
        <f t="shared" si="3"/>
        <v>8.16</v>
      </c>
      <c r="M4" s="2">
        <f t="shared" si="4"/>
        <v>3.2395294758376632E-3</v>
      </c>
      <c r="N4" s="2">
        <f t="shared" si="4"/>
        <v>3.4480585792603727E-3</v>
      </c>
      <c r="O4" s="2">
        <f t="shared" si="4"/>
        <v>3.4961916833123937E-3</v>
      </c>
      <c r="P4" s="2"/>
      <c r="Q4" s="2">
        <f t="shared" si="5"/>
        <v>3.3945932461368102E-3</v>
      </c>
      <c r="R4" s="2">
        <f t="shared" si="6"/>
        <v>1.3642865744029206E-4</v>
      </c>
    </row>
    <row r="5" spans="1:19">
      <c r="B5" s="3" t="s">
        <v>4</v>
      </c>
      <c r="C5" s="2">
        <v>30.06</v>
      </c>
      <c r="D5" s="2">
        <v>30.01</v>
      </c>
      <c r="E5" s="2">
        <v>29.89</v>
      </c>
      <c r="F5" s="2">
        <v>21.62</v>
      </c>
      <c r="G5" s="2">
        <v>21.37</v>
      </c>
      <c r="H5" s="2">
        <v>21.51</v>
      </c>
      <c r="I5" s="2">
        <f t="shared" si="0"/>
        <v>21.5</v>
      </c>
      <c r="J5" s="2">
        <f t="shared" si="1"/>
        <v>8.5599999999999987</v>
      </c>
      <c r="K5" s="2">
        <f t="shared" si="2"/>
        <v>8.5100000000000016</v>
      </c>
      <c r="L5" s="2">
        <f t="shared" si="3"/>
        <v>8.39</v>
      </c>
      <c r="M5" s="2">
        <f t="shared" si="4"/>
        <v>2.6496178270462374E-3</v>
      </c>
      <c r="N5" s="2">
        <f t="shared" si="4"/>
        <v>2.7430563979257729E-3</v>
      </c>
      <c r="O5" s="2">
        <f t="shared" si="4"/>
        <v>2.9809750175010907E-3</v>
      </c>
      <c r="P5" s="2"/>
      <c r="Q5" s="2">
        <f t="shared" si="5"/>
        <v>2.7912164141577003E-3</v>
      </c>
      <c r="R5" s="2">
        <f t="shared" si="6"/>
        <v>1.7084770203057493E-4</v>
      </c>
    </row>
    <row r="6" spans="1:19" ht="14.25">
      <c r="A6" t="s">
        <v>5</v>
      </c>
      <c r="B6" t="s">
        <v>6</v>
      </c>
      <c r="C6">
        <v>36.33</v>
      </c>
      <c r="D6">
        <v>38.25</v>
      </c>
      <c r="E6">
        <v>36.49</v>
      </c>
      <c r="F6">
        <v>29.38</v>
      </c>
      <c r="G6">
        <v>29.35</v>
      </c>
      <c r="H6">
        <v>29.39</v>
      </c>
      <c r="I6" s="2">
        <f t="shared" si="0"/>
        <v>29.373333333333335</v>
      </c>
      <c r="J6" s="2">
        <f t="shared" si="1"/>
        <v>6.9566666666666634</v>
      </c>
      <c r="K6" s="2">
        <f t="shared" si="2"/>
        <v>8.8766666666666652</v>
      </c>
      <c r="L6" s="2">
        <f t="shared" si="3"/>
        <v>7.1166666666666671</v>
      </c>
      <c r="M6" s="2">
        <f t="shared" si="4"/>
        <v>8.0507189088226544E-3</v>
      </c>
      <c r="N6" s="2">
        <f t="shared" si="4"/>
        <v>2.1274387815285426E-3</v>
      </c>
      <c r="O6" s="2">
        <f t="shared" si="4"/>
        <v>7.2055952623901473E-3</v>
      </c>
      <c r="P6" s="4" t="s">
        <v>7</v>
      </c>
      <c r="Q6" s="5">
        <f t="shared" si="5"/>
        <v>5.7945843175804474E-3</v>
      </c>
      <c r="R6" s="2">
        <f t="shared" si="6"/>
        <v>3.2038298614906055E-3</v>
      </c>
      <c r="S6">
        <v>3.2000000000000002E-3</v>
      </c>
    </row>
    <row r="7" spans="1:19" ht="14.25">
      <c r="A7" s="6" t="s">
        <v>8</v>
      </c>
      <c r="B7" s="7">
        <v>37</v>
      </c>
      <c r="C7">
        <v>32.71</v>
      </c>
      <c r="D7">
        <v>32.6</v>
      </c>
      <c r="E7">
        <v>33.340000000000003</v>
      </c>
      <c r="F7">
        <v>29.46</v>
      </c>
      <c r="G7">
        <v>29.32</v>
      </c>
      <c r="H7">
        <v>29.51</v>
      </c>
      <c r="I7" s="2">
        <f t="shared" si="0"/>
        <v>29.430000000000003</v>
      </c>
      <c r="J7" s="2">
        <f t="shared" si="1"/>
        <v>3.2799999999999976</v>
      </c>
      <c r="K7" s="2">
        <f t="shared" si="2"/>
        <v>3.1699999999999982</v>
      </c>
      <c r="L7" s="2">
        <f t="shared" si="3"/>
        <v>3.91</v>
      </c>
      <c r="M7" s="2">
        <f t="shared" si="4"/>
        <v>0.10294887715844681</v>
      </c>
      <c r="N7" s="2">
        <f t="shared" si="4"/>
        <v>0.11110533514582142</v>
      </c>
      <c r="O7" s="2">
        <f t="shared" si="4"/>
        <v>6.6523136403334987E-2</v>
      </c>
      <c r="P7" s="8">
        <v>37</v>
      </c>
      <c r="Q7" s="5">
        <f t="shared" si="5"/>
        <v>9.3525782902534396E-2</v>
      </c>
      <c r="R7" s="2">
        <f t="shared" si="6"/>
        <v>2.3737926198290741E-2</v>
      </c>
      <c r="S7">
        <v>3.7399999999999998E-3</v>
      </c>
    </row>
    <row r="8" spans="1:19">
      <c r="B8" s="7">
        <v>54</v>
      </c>
      <c r="C8">
        <v>31.54</v>
      </c>
      <c r="D8">
        <v>32.72</v>
      </c>
      <c r="E8">
        <v>31.44</v>
      </c>
      <c r="F8">
        <v>28.43</v>
      </c>
      <c r="G8">
        <v>28.93</v>
      </c>
      <c r="H8">
        <v>28.67</v>
      </c>
      <c r="I8" s="2">
        <f t="shared" si="0"/>
        <v>28.676666666666666</v>
      </c>
      <c r="J8" s="2">
        <f t="shared" si="1"/>
        <v>2.8633333333333333</v>
      </c>
      <c r="K8" s="2">
        <f t="shared" si="2"/>
        <v>4.043333333333333</v>
      </c>
      <c r="L8" s="2">
        <f t="shared" si="3"/>
        <v>2.7633333333333354</v>
      </c>
      <c r="M8" s="2">
        <f t="shared" si="4"/>
        <v>0.1374202641731497</v>
      </c>
      <c r="N8" s="2">
        <f t="shared" si="4"/>
        <v>6.0650639468346292E-2</v>
      </c>
      <c r="O8" s="2">
        <f t="shared" si="4"/>
        <v>0.14728339235550855</v>
      </c>
      <c r="P8" s="8">
        <v>54</v>
      </c>
      <c r="Q8" s="5">
        <f t="shared" si="5"/>
        <v>0.11511809866566818</v>
      </c>
      <c r="R8" s="2">
        <f t="shared" si="6"/>
        <v>4.7427296021851771E-2</v>
      </c>
      <c r="S8">
        <v>4.7400000000000003E-3</v>
      </c>
    </row>
    <row r="9" spans="1:19">
      <c r="B9">
        <v>58</v>
      </c>
      <c r="C9">
        <v>32.729999999999997</v>
      </c>
      <c r="D9">
        <v>33.630000000000003</v>
      </c>
      <c r="E9">
        <v>34.18</v>
      </c>
      <c r="F9">
        <v>28.41</v>
      </c>
      <c r="G9">
        <v>28.42</v>
      </c>
      <c r="H9">
        <v>27.64</v>
      </c>
      <c r="I9" s="2">
        <f t="shared" si="0"/>
        <v>28.156666666666666</v>
      </c>
      <c r="J9" s="2">
        <f t="shared" si="1"/>
        <v>4.5733333333333306</v>
      </c>
      <c r="K9" s="2">
        <f t="shared" si="2"/>
        <v>5.4733333333333363</v>
      </c>
      <c r="L9" s="2">
        <f t="shared" si="3"/>
        <v>6.0233333333333334</v>
      </c>
      <c r="M9" s="2">
        <f t="shared" si="4"/>
        <v>4.2003887487294368E-2</v>
      </c>
      <c r="N9" s="2">
        <f t="shared" si="4"/>
        <v>2.25093259661211E-2</v>
      </c>
      <c r="O9" s="2">
        <f t="shared" si="4"/>
        <v>1.5374322711064254E-2</v>
      </c>
      <c r="P9" s="9">
        <v>58</v>
      </c>
      <c r="Q9" s="5">
        <f t="shared" si="5"/>
        <v>2.6629178721493243E-2</v>
      </c>
      <c r="R9" s="2">
        <f t="shared" si="6"/>
        <v>1.3784531913972241E-2</v>
      </c>
      <c r="S9">
        <v>3.7799999999999999E-3</v>
      </c>
    </row>
    <row r="10" spans="1:19" ht="14.25">
      <c r="A10" t="s">
        <v>9</v>
      </c>
      <c r="B10" t="s">
        <v>6</v>
      </c>
      <c r="C10">
        <v>40</v>
      </c>
      <c r="D10">
        <v>40.950000000000003</v>
      </c>
      <c r="E10">
        <v>40</v>
      </c>
      <c r="F10">
        <v>28.93</v>
      </c>
      <c r="G10">
        <v>29.52</v>
      </c>
      <c r="H10">
        <v>28.5</v>
      </c>
      <c r="I10" s="2">
        <f t="shared" si="0"/>
        <v>28.983333333333334</v>
      </c>
      <c r="J10" s="2">
        <f t="shared" si="1"/>
        <v>11.016666666666666</v>
      </c>
      <c r="K10" s="2">
        <f t="shared" si="2"/>
        <v>11.966666666666669</v>
      </c>
      <c r="L10" s="2">
        <f t="shared" si="3"/>
        <v>11.016666666666666</v>
      </c>
      <c r="M10" s="2">
        <f t="shared" si="4"/>
        <v>4.8267286150043806E-4</v>
      </c>
      <c r="N10" s="2">
        <f t="shared" si="4"/>
        <v>2.4984714160077482E-4</v>
      </c>
      <c r="O10" s="2">
        <f t="shared" si="4"/>
        <v>4.8267286150043806E-4</v>
      </c>
      <c r="P10" s="9" t="s">
        <v>6</v>
      </c>
      <c r="Q10" s="10">
        <f t="shared" si="5"/>
        <v>4.0506428820055029E-4</v>
      </c>
      <c r="R10" s="2">
        <f t="shared" si="6"/>
        <v>1.3442199205833898E-4</v>
      </c>
      <c r="S10">
        <v>1E-4</v>
      </c>
    </row>
    <row r="11" spans="1:19" ht="14.25">
      <c r="A11" s="6" t="s">
        <v>10</v>
      </c>
      <c r="B11" s="7">
        <v>37</v>
      </c>
      <c r="C11">
        <v>32.36</v>
      </c>
      <c r="D11">
        <v>32.46</v>
      </c>
      <c r="E11">
        <v>32.590000000000003</v>
      </c>
      <c r="F11">
        <v>29.5</v>
      </c>
      <c r="G11">
        <v>29.5</v>
      </c>
      <c r="H11">
        <v>29.74</v>
      </c>
      <c r="I11" s="2">
        <f t="shared" si="0"/>
        <v>29.58</v>
      </c>
      <c r="J11" s="2">
        <f t="shared" si="1"/>
        <v>2.7800000000000011</v>
      </c>
      <c r="K11" s="2">
        <f t="shared" si="2"/>
        <v>2.8800000000000026</v>
      </c>
      <c r="L11" s="2">
        <f t="shared" si="3"/>
        <v>3.0100000000000051</v>
      </c>
      <c r="M11" s="2">
        <f t="shared" si="4"/>
        <v>0.14559169830855687</v>
      </c>
      <c r="N11" s="2">
        <f t="shared" si="4"/>
        <v>0.13584185781575703</v>
      </c>
      <c r="O11" s="2">
        <f t="shared" si="4"/>
        <v>0.12413656192962905</v>
      </c>
      <c r="P11" s="8">
        <v>37</v>
      </c>
      <c r="Q11" s="10">
        <f t="shared" si="5"/>
        <v>0.13519003935131432</v>
      </c>
      <c r="R11" s="2">
        <f t="shared" si="6"/>
        <v>1.0742409866623937E-2</v>
      </c>
      <c r="S11">
        <v>7.4000000000000003E-3</v>
      </c>
    </row>
    <row r="12" spans="1:19" ht="14.25">
      <c r="B12" s="7">
        <v>54</v>
      </c>
      <c r="C12">
        <v>30.69</v>
      </c>
      <c r="D12">
        <v>32.69</v>
      </c>
      <c r="E12">
        <v>31.76</v>
      </c>
      <c r="F12">
        <v>28.22</v>
      </c>
      <c r="G12">
        <v>28.93</v>
      </c>
      <c r="H12">
        <v>28.12</v>
      </c>
      <c r="I12" s="2">
        <f t="shared" si="0"/>
        <v>28.423333333333332</v>
      </c>
      <c r="J12" s="2">
        <f t="shared" si="1"/>
        <v>2.2666666666666693</v>
      </c>
      <c r="K12" s="2">
        <f t="shared" si="2"/>
        <v>4.2666666666666657</v>
      </c>
      <c r="L12" s="2">
        <f t="shared" si="3"/>
        <v>3.3366666666666696</v>
      </c>
      <c r="M12" s="2">
        <f t="shared" si="4"/>
        <v>0.20780947403569655</v>
      </c>
      <c r="N12" s="2">
        <f t="shared" si="4"/>
        <v>5.1952368508924276E-2</v>
      </c>
      <c r="O12" s="2">
        <f t="shared" si="4"/>
        <v>9.8983600659964768E-2</v>
      </c>
      <c r="P12" s="8">
        <v>54</v>
      </c>
      <c r="Q12" s="10">
        <f t="shared" si="5"/>
        <v>0.11958181440152853</v>
      </c>
      <c r="R12" s="2">
        <f t="shared" si="6"/>
        <v>7.9944193928034701E-2</v>
      </c>
      <c r="S12">
        <v>7.9000000000000008E-3</v>
      </c>
    </row>
    <row r="13" spans="1:19" ht="14.25">
      <c r="B13">
        <v>58</v>
      </c>
      <c r="C13">
        <v>33.56</v>
      </c>
      <c r="D13">
        <v>34.159999999999997</v>
      </c>
      <c r="E13">
        <v>34.479999999999997</v>
      </c>
      <c r="F13">
        <v>28.25</v>
      </c>
      <c r="G13">
        <v>28.39</v>
      </c>
      <c r="H13">
        <v>28.48</v>
      </c>
      <c r="I13" s="2">
        <f t="shared" si="0"/>
        <v>28.373333333333335</v>
      </c>
      <c r="J13" s="2">
        <f t="shared" si="1"/>
        <v>5.1866666666666674</v>
      </c>
      <c r="K13" s="2">
        <f t="shared" si="2"/>
        <v>5.7866666666666617</v>
      </c>
      <c r="L13" s="2">
        <f t="shared" si="3"/>
        <v>6.106666666666662</v>
      </c>
      <c r="M13" s="2">
        <f t="shared" si="4"/>
        <v>2.7457295381912918E-2</v>
      </c>
      <c r="N13" s="2">
        <f t="shared" si="4"/>
        <v>1.8115059232431157E-2</v>
      </c>
      <c r="O13" s="2">
        <f t="shared" si="4"/>
        <v>1.4511428281852371E-2</v>
      </c>
      <c r="P13" s="9">
        <v>58</v>
      </c>
      <c r="Q13" s="10">
        <f t="shared" si="5"/>
        <v>2.0027927632065481E-2</v>
      </c>
      <c r="R13" s="2">
        <f t="shared" si="6"/>
        <v>6.6815543011224084E-3</v>
      </c>
      <c r="S13">
        <v>6.7000000000000002E-3</v>
      </c>
    </row>
    <row r="14" spans="1:19" ht="14.25">
      <c r="A14" t="s">
        <v>11</v>
      </c>
      <c r="B14" t="s">
        <v>6</v>
      </c>
      <c r="C14">
        <v>40</v>
      </c>
      <c r="D14">
        <v>40</v>
      </c>
      <c r="E14">
        <v>40</v>
      </c>
      <c r="F14">
        <v>29.18</v>
      </c>
      <c r="G14">
        <v>28.71</v>
      </c>
      <c r="H14">
        <v>27.7</v>
      </c>
      <c r="I14" s="2">
        <f t="shared" si="0"/>
        <v>28.53</v>
      </c>
      <c r="J14" s="2">
        <f t="shared" si="1"/>
        <v>11.469999999999999</v>
      </c>
      <c r="K14" s="2">
        <f t="shared" si="2"/>
        <v>11.469999999999999</v>
      </c>
      <c r="L14" s="2">
        <f t="shared" si="3"/>
        <v>11.469999999999999</v>
      </c>
      <c r="M14" s="2">
        <f t="shared" si="4"/>
        <v>3.5252177625060964E-4</v>
      </c>
      <c r="N14" s="2">
        <f t="shared" si="4"/>
        <v>3.5252177625060964E-4</v>
      </c>
      <c r="O14" s="2">
        <f t="shared" si="4"/>
        <v>3.5252177625060964E-4</v>
      </c>
      <c r="P14" s="9" t="s">
        <v>6</v>
      </c>
      <c r="Q14" s="11">
        <f t="shared" si="5"/>
        <v>3.525217762506097E-4</v>
      </c>
      <c r="R14" s="2">
        <f t="shared" si="6"/>
        <v>6.6393552515162023E-20</v>
      </c>
      <c r="S14">
        <v>1E-4</v>
      </c>
    </row>
    <row r="15" spans="1:19" ht="14.25">
      <c r="A15" s="6" t="s">
        <v>12</v>
      </c>
      <c r="B15" s="7">
        <v>37</v>
      </c>
      <c r="C15">
        <v>31.33</v>
      </c>
      <c r="D15">
        <v>33.81</v>
      </c>
      <c r="E15">
        <v>33.78</v>
      </c>
      <c r="F15">
        <v>29.59</v>
      </c>
      <c r="G15">
        <v>29.42</v>
      </c>
      <c r="H15">
        <v>28.34</v>
      </c>
      <c r="I15" s="2">
        <f t="shared" si="0"/>
        <v>29.116666666666671</v>
      </c>
      <c r="J15" s="2">
        <f t="shared" si="1"/>
        <v>2.2133333333333276</v>
      </c>
      <c r="K15" s="2">
        <f t="shared" si="2"/>
        <v>4.6933333333333316</v>
      </c>
      <c r="L15" s="2">
        <f t="shared" si="3"/>
        <v>4.6633333333333304</v>
      </c>
      <c r="M15" s="2">
        <f t="shared" si="4"/>
        <v>0.21563550799804851</v>
      </c>
      <c r="N15" s="2">
        <f t="shared" si="4"/>
        <v>3.8651458544044975E-2</v>
      </c>
      <c r="O15" s="2">
        <f t="shared" si="4"/>
        <v>3.9463607849738847E-2</v>
      </c>
      <c r="P15" s="8">
        <v>37</v>
      </c>
      <c r="Q15" s="11">
        <f t="shared" si="5"/>
        <v>9.7916858130610782E-2</v>
      </c>
      <c r="R15" s="2">
        <f t="shared" si="6"/>
        <v>0.10194815001550045</v>
      </c>
      <c r="S15">
        <v>1.0200000000000001E-2</v>
      </c>
    </row>
    <row r="16" spans="1:19" ht="14.25">
      <c r="B16" s="7">
        <v>54</v>
      </c>
      <c r="C16">
        <v>32.090000000000003</v>
      </c>
      <c r="D16">
        <v>32.67</v>
      </c>
      <c r="E16">
        <v>33.18</v>
      </c>
      <c r="F16">
        <v>29.41</v>
      </c>
      <c r="G16">
        <v>29.25</v>
      </c>
      <c r="H16">
        <v>29.11</v>
      </c>
      <c r="I16" s="2">
        <f t="shared" si="0"/>
        <v>29.256666666666664</v>
      </c>
      <c r="J16" s="2">
        <f t="shared" si="1"/>
        <v>2.8333333333333393</v>
      </c>
      <c r="K16" s="2">
        <f t="shared" si="2"/>
        <v>3.4133333333333375</v>
      </c>
      <c r="L16" s="2">
        <f t="shared" si="3"/>
        <v>3.9233333333333356</v>
      </c>
      <c r="M16" s="2">
        <f t="shared" si="4"/>
        <v>0.14030775603867107</v>
      </c>
      <c r="N16" s="2">
        <f t="shared" si="4"/>
        <v>9.3860806477172862E-2</v>
      </c>
      <c r="O16" s="2">
        <f t="shared" si="4"/>
        <v>6.5911164344750708E-2</v>
      </c>
      <c r="P16" s="8">
        <v>54</v>
      </c>
      <c r="Q16" s="11">
        <f t="shared" si="5"/>
        <v>0.10002657562019822</v>
      </c>
      <c r="R16" s="2">
        <f t="shared" si="6"/>
        <v>3.7579592144697242E-2</v>
      </c>
      <c r="S16">
        <v>7.6E-3</v>
      </c>
    </row>
    <row r="17" spans="1:19" ht="14.25">
      <c r="B17">
        <v>58</v>
      </c>
      <c r="C17">
        <v>31.52</v>
      </c>
      <c r="D17">
        <v>34.28</v>
      </c>
      <c r="E17">
        <v>32.4</v>
      </c>
      <c r="F17">
        <v>27.53</v>
      </c>
      <c r="G17">
        <v>28.06</v>
      </c>
      <c r="H17">
        <v>27.32</v>
      </c>
      <c r="I17" s="2">
        <f t="shared" si="0"/>
        <v>27.636666666666667</v>
      </c>
      <c r="J17" s="2">
        <f t="shared" si="1"/>
        <v>3.8833333333333329</v>
      </c>
      <c r="K17" s="2">
        <f t="shared" si="2"/>
        <v>6.6433333333333344</v>
      </c>
      <c r="L17" s="2">
        <f t="shared" si="3"/>
        <v>4.7633333333333319</v>
      </c>
      <c r="M17" s="2">
        <f t="shared" si="4"/>
        <v>6.7764179393838678E-2</v>
      </c>
      <c r="N17" s="2">
        <f t="shared" si="4"/>
        <v>1.00036248214897E-2</v>
      </c>
      <c r="O17" s="2">
        <f t="shared" si="4"/>
        <v>3.6820848088877242E-2</v>
      </c>
      <c r="P17" s="9">
        <v>58</v>
      </c>
      <c r="Q17" s="11">
        <f t="shared" si="5"/>
        <v>3.8196217434735204E-2</v>
      </c>
      <c r="R17" s="2">
        <f t="shared" si="6"/>
        <v>2.8904829125156069E-2</v>
      </c>
      <c r="S17">
        <v>8.8999999999999999E-3</v>
      </c>
    </row>
    <row r="18" spans="1:19" ht="14.25">
      <c r="A18" t="s">
        <v>13</v>
      </c>
      <c r="B18" t="s">
        <v>6</v>
      </c>
      <c r="C18">
        <v>37.06</v>
      </c>
      <c r="D18">
        <v>37.1</v>
      </c>
      <c r="E18">
        <v>40</v>
      </c>
      <c r="F18">
        <v>28.43</v>
      </c>
      <c r="G18">
        <v>29.96</v>
      </c>
      <c r="H18">
        <v>28.75</v>
      </c>
      <c r="I18" s="2">
        <f t="shared" si="0"/>
        <v>29.046666666666667</v>
      </c>
      <c r="J18" s="2">
        <f t="shared" si="1"/>
        <v>8.0133333333333354</v>
      </c>
      <c r="K18" s="2">
        <f t="shared" si="2"/>
        <v>8.0533333333333346</v>
      </c>
      <c r="L18" s="2">
        <f t="shared" si="3"/>
        <v>10.953333333333333</v>
      </c>
      <c r="M18" s="2">
        <f t="shared" si="4"/>
        <v>3.8703148955672958E-3</v>
      </c>
      <c r="N18" s="2">
        <f t="shared" si="4"/>
        <v>3.7644809312169965E-3</v>
      </c>
      <c r="O18" s="2">
        <f t="shared" si="4"/>
        <v>5.0433384528778696E-4</v>
      </c>
      <c r="P18" s="9" t="s">
        <v>6</v>
      </c>
      <c r="Q18" s="12">
        <f t="shared" si="5"/>
        <v>2.7130432240240264E-3</v>
      </c>
      <c r="R18" s="2">
        <f t="shared" si="6"/>
        <v>1.9135302576104185E-3</v>
      </c>
      <c r="S18">
        <v>8.9999999999999998E-4</v>
      </c>
    </row>
    <row r="19" spans="1:19" ht="14.25">
      <c r="A19" s="6" t="s">
        <v>14</v>
      </c>
      <c r="B19" s="7">
        <v>37</v>
      </c>
      <c r="C19">
        <v>31.94</v>
      </c>
      <c r="D19">
        <v>32.549999999999997</v>
      </c>
      <c r="E19">
        <v>32.99</v>
      </c>
      <c r="F19">
        <v>30.64</v>
      </c>
      <c r="G19">
        <v>30.16</v>
      </c>
      <c r="H19">
        <v>30.63</v>
      </c>
      <c r="I19" s="2">
        <f t="shared" si="0"/>
        <v>30.476666666666663</v>
      </c>
      <c r="J19" s="2">
        <f t="shared" si="1"/>
        <v>1.4633333333333383</v>
      </c>
      <c r="K19" s="2">
        <f t="shared" si="2"/>
        <v>2.0733333333333341</v>
      </c>
      <c r="L19" s="2">
        <f t="shared" si="3"/>
        <v>2.513333333333339</v>
      </c>
      <c r="M19" s="2">
        <f t="shared" ref="M19:O41" si="7">POWER(2,-J19)</f>
        <v>0.36265425135394275</v>
      </c>
      <c r="N19" s="2">
        <f t="shared" si="7"/>
        <v>0.23760986942770038</v>
      </c>
      <c r="O19" s="2">
        <f t="shared" si="7"/>
        <v>0.17515045811090774</v>
      </c>
      <c r="P19" s="8">
        <v>37</v>
      </c>
      <c r="Q19" s="12">
        <f t="shared" si="5"/>
        <v>0.25847152629751696</v>
      </c>
      <c r="R19" s="2">
        <f t="shared" si="6"/>
        <v>9.5476827898957686E-2</v>
      </c>
      <c r="S19">
        <v>5.5E-2</v>
      </c>
    </row>
    <row r="20" spans="1:19" ht="14.25">
      <c r="B20" s="7">
        <v>54</v>
      </c>
      <c r="C20">
        <v>32.340000000000003</v>
      </c>
      <c r="D20">
        <v>32.5</v>
      </c>
      <c r="E20">
        <v>33.1</v>
      </c>
      <c r="F20">
        <v>30.39</v>
      </c>
      <c r="G20">
        <v>30.12</v>
      </c>
      <c r="H20">
        <v>30.47</v>
      </c>
      <c r="I20" s="2">
        <f t="shared" si="0"/>
        <v>30.326666666666668</v>
      </c>
      <c r="J20" s="2">
        <f t="shared" si="1"/>
        <v>2.0133333333333354</v>
      </c>
      <c r="K20" s="2">
        <f t="shared" si="2"/>
        <v>2.173333333333332</v>
      </c>
      <c r="L20" s="2">
        <f t="shared" si="3"/>
        <v>2.7733333333333334</v>
      </c>
      <c r="M20" s="2">
        <f t="shared" si="7"/>
        <v>0.24770015331630699</v>
      </c>
      <c r="N20" s="2">
        <f t="shared" si="7"/>
        <v>0.22169784729079786</v>
      </c>
      <c r="O20" s="2">
        <f t="shared" si="7"/>
        <v>0.14626603165076427</v>
      </c>
      <c r="P20" s="8">
        <v>54</v>
      </c>
      <c r="Q20" s="12">
        <f t="shared" si="5"/>
        <v>0.20522134408595638</v>
      </c>
      <c r="R20" s="2">
        <f t="shared" si="6"/>
        <v>5.2686114184948202E-2</v>
      </c>
      <c r="S20">
        <v>5.2999999999999999E-2</v>
      </c>
    </row>
    <row r="21" spans="1:19" ht="14.25">
      <c r="B21">
        <v>58</v>
      </c>
      <c r="C21">
        <v>32.54</v>
      </c>
      <c r="D21">
        <v>34.39</v>
      </c>
      <c r="E21">
        <v>34.700000000000003</v>
      </c>
      <c r="F21">
        <v>29.32</v>
      </c>
      <c r="G21">
        <v>29.02</v>
      </c>
      <c r="H21">
        <v>27.9</v>
      </c>
      <c r="I21" s="2">
        <f t="shared" si="0"/>
        <v>28.74666666666667</v>
      </c>
      <c r="J21" s="2">
        <f t="shared" si="1"/>
        <v>3.7933333333333294</v>
      </c>
      <c r="K21" s="2">
        <f t="shared" si="2"/>
        <v>5.6433333333333309</v>
      </c>
      <c r="L21" s="2">
        <f t="shared" si="3"/>
        <v>5.9533333333333331</v>
      </c>
      <c r="M21" s="2">
        <f t="shared" si="7"/>
        <v>7.2126171985222462E-2</v>
      </c>
      <c r="N21" s="2">
        <f t="shared" si="7"/>
        <v>2.0007249642979445E-2</v>
      </c>
      <c r="O21" s="2">
        <f t="shared" si="7"/>
        <v>1.6138683049209172E-2</v>
      </c>
      <c r="P21" s="9">
        <v>58</v>
      </c>
      <c r="Q21" s="12">
        <f t="shared" si="5"/>
        <v>3.6090701559137024E-2</v>
      </c>
      <c r="R21" s="2">
        <f t="shared" si="6"/>
        <v>3.1267519864782482E-2</v>
      </c>
      <c r="S21">
        <v>4.0000000000000001E-3</v>
      </c>
    </row>
    <row r="22" spans="1:19" ht="14.25">
      <c r="A22" t="s">
        <v>15</v>
      </c>
      <c r="B22" t="s">
        <v>6</v>
      </c>
      <c r="C22">
        <v>37.24</v>
      </c>
      <c r="D22">
        <v>37.03</v>
      </c>
      <c r="E22">
        <v>38.44</v>
      </c>
      <c r="F22">
        <v>29.66</v>
      </c>
      <c r="G22">
        <v>29.49</v>
      </c>
      <c r="H22">
        <v>29.23</v>
      </c>
      <c r="I22" s="2">
        <f t="shared" si="0"/>
        <v>29.459999999999997</v>
      </c>
      <c r="J22" s="2">
        <f t="shared" si="1"/>
        <v>7.7800000000000047</v>
      </c>
      <c r="K22" s="2">
        <f t="shared" si="2"/>
        <v>7.5700000000000038</v>
      </c>
      <c r="L22" s="2">
        <f t="shared" si="3"/>
        <v>8.98</v>
      </c>
      <c r="M22" s="2">
        <f t="shared" si="7"/>
        <v>4.5497405721423925E-3</v>
      </c>
      <c r="N22" s="2">
        <f t="shared" si="7"/>
        <v>5.2626311596315895E-3</v>
      </c>
      <c r="O22" s="2">
        <f t="shared" si="7"/>
        <v>1.9803896089649001E-3</v>
      </c>
      <c r="P22" s="9" t="s">
        <v>6</v>
      </c>
      <c r="Q22" s="13">
        <f t="shared" si="5"/>
        <v>3.9309204469129607E-3</v>
      </c>
      <c r="R22" s="2">
        <f t="shared" si="6"/>
        <v>1.7264070087243174E-3</v>
      </c>
      <c r="S22">
        <v>1.6999999999999999E-3</v>
      </c>
    </row>
    <row r="23" spans="1:19" ht="14.25">
      <c r="A23" s="6" t="s">
        <v>16</v>
      </c>
      <c r="B23" s="7">
        <v>37</v>
      </c>
      <c r="C23">
        <v>32</v>
      </c>
      <c r="D23">
        <v>32.43</v>
      </c>
      <c r="E23">
        <v>32.51</v>
      </c>
      <c r="F23">
        <v>30.47</v>
      </c>
      <c r="G23">
        <v>30.4</v>
      </c>
      <c r="H23">
        <v>30.09</v>
      </c>
      <c r="I23" s="2">
        <f t="shared" si="0"/>
        <v>30.319999999999997</v>
      </c>
      <c r="J23" s="2">
        <f t="shared" si="1"/>
        <v>1.6800000000000033</v>
      </c>
      <c r="K23" s="2">
        <f t="shared" si="2"/>
        <v>2.110000000000003</v>
      </c>
      <c r="L23" s="2">
        <f t="shared" si="3"/>
        <v>2.1900000000000013</v>
      </c>
      <c r="M23" s="2">
        <f t="shared" si="7"/>
        <v>0.31208263722540225</v>
      </c>
      <c r="N23" s="2">
        <f t="shared" si="7"/>
        <v>0.23164701547259223</v>
      </c>
      <c r="O23" s="2">
        <f t="shared" si="7"/>
        <v>0.21915143032900861</v>
      </c>
      <c r="P23" s="8">
        <v>37</v>
      </c>
      <c r="Q23" s="13">
        <f t="shared" si="5"/>
        <v>0.25429369434233434</v>
      </c>
      <c r="R23" s="2">
        <f t="shared" si="6"/>
        <v>5.0435169789314539E-2</v>
      </c>
      <c r="S23">
        <v>0.05</v>
      </c>
    </row>
    <row r="24" spans="1:19" ht="14.25">
      <c r="B24" s="7">
        <v>54</v>
      </c>
      <c r="C24">
        <v>30.93</v>
      </c>
      <c r="D24">
        <v>32.799999999999997</v>
      </c>
      <c r="E24">
        <v>31.79</v>
      </c>
      <c r="F24">
        <v>29.68</v>
      </c>
      <c r="G24">
        <v>29.71</v>
      </c>
      <c r="H24">
        <v>29.59</v>
      </c>
      <c r="I24" s="2">
        <f t="shared" si="0"/>
        <v>29.66</v>
      </c>
      <c r="J24" s="2">
        <f t="shared" si="1"/>
        <v>1.2699999999999996</v>
      </c>
      <c r="K24" s="2">
        <f t="shared" si="2"/>
        <v>3.139999999999997</v>
      </c>
      <c r="L24" s="2">
        <f t="shared" si="3"/>
        <v>2.129999999999999</v>
      </c>
      <c r="M24" s="2">
        <f t="shared" si="7"/>
        <v>0.414659772907221</v>
      </c>
      <c r="N24" s="2">
        <f t="shared" si="7"/>
        <v>0.11343989441464536</v>
      </c>
      <c r="O24" s="2">
        <f t="shared" si="7"/>
        <v>0.22845786255735029</v>
      </c>
      <c r="P24" s="8">
        <v>54</v>
      </c>
      <c r="Q24" s="13">
        <f>AVERAGE(M24:O24)-R24</f>
        <v>0.10018052561597054</v>
      </c>
      <c r="R24" s="2">
        <f t="shared" si="6"/>
        <v>0.15200531767710165</v>
      </c>
      <c r="S24">
        <v>4.4999999999999998E-2</v>
      </c>
    </row>
    <row r="25" spans="1:19" ht="14.25">
      <c r="B25">
        <v>58</v>
      </c>
      <c r="C25">
        <v>32.69</v>
      </c>
      <c r="D25">
        <v>32.76</v>
      </c>
      <c r="E25">
        <v>33.21</v>
      </c>
      <c r="F25">
        <v>29.21</v>
      </c>
      <c r="G25">
        <v>29.05</v>
      </c>
      <c r="H25">
        <v>29.68</v>
      </c>
      <c r="I25" s="2">
        <f t="shared" si="0"/>
        <v>29.313333333333333</v>
      </c>
      <c r="J25" s="2">
        <f t="shared" si="1"/>
        <v>3.3766666666666652</v>
      </c>
      <c r="K25" s="2">
        <f t="shared" si="2"/>
        <v>3.4466666666666654</v>
      </c>
      <c r="L25" s="2">
        <f t="shared" si="3"/>
        <v>3.8966666666666683</v>
      </c>
      <c r="M25" s="2">
        <f t="shared" si="7"/>
        <v>9.6276888894596971E-2</v>
      </c>
      <c r="N25" s="2">
        <f t="shared" si="7"/>
        <v>9.1717022694447453E-2</v>
      </c>
      <c r="O25" s="2">
        <f t="shared" si="7"/>
        <v>6.7140790500830286E-2</v>
      </c>
      <c r="P25" s="9">
        <v>58</v>
      </c>
      <c r="Q25" s="13">
        <f t="shared" ref="Q25:Q41" si="8">AVERAGE(M25:O25)</f>
        <v>8.5044900696624903E-2</v>
      </c>
      <c r="R25" s="2">
        <f t="shared" si="6"/>
        <v>1.5672139814594008E-2</v>
      </c>
      <c r="S25">
        <v>0.01</v>
      </c>
    </row>
    <row r="26" spans="1:19" ht="14.25">
      <c r="A26" t="s">
        <v>17</v>
      </c>
      <c r="B26" t="s">
        <v>6</v>
      </c>
      <c r="C26">
        <v>34.159999999999997</v>
      </c>
      <c r="D26">
        <v>36.380000000000003</v>
      </c>
      <c r="E26">
        <v>37.340000000000003</v>
      </c>
      <c r="F26">
        <v>30.01</v>
      </c>
      <c r="G26">
        <v>29.53</v>
      </c>
      <c r="H26">
        <v>28.69</v>
      </c>
      <c r="I26" s="2">
        <f t="shared" si="0"/>
        <v>29.41</v>
      </c>
      <c r="J26" s="2">
        <f t="shared" si="1"/>
        <v>4.7499999999999964</v>
      </c>
      <c r="K26" s="2">
        <f t="shared" si="2"/>
        <v>6.9700000000000024</v>
      </c>
      <c r="L26" s="2">
        <f t="shared" si="3"/>
        <v>7.9300000000000033</v>
      </c>
      <c r="M26" s="2">
        <f t="shared" si="7"/>
        <v>3.7162722343835136E-2</v>
      </c>
      <c r="N26" s="2">
        <f t="shared" si="7"/>
        <v>7.9766572320874342E-3</v>
      </c>
      <c r="O26" s="2">
        <f t="shared" si="7"/>
        <v>4.1004557954025965E-3</v>
      </c>
      <c r="P26" s="9" t="s">
        <v>6</v>
      </c>
      <c r="Q26" s="14">
        <f t="shared" si="8"/>
        <v>1.6413278457108386E-2</v>
      </c>
      <c r="R26" s="2">
        <f t="shared" si="6"/>
        <v>1.8073760001747173E-2</v>
      </c>
      <c r="S26">
        <v>6.0000000000000001E-3</v>
      </c>
    </row>
    <row r="27" spans="1:19" ht="14.25">
      <c r="A27" s="6" t="s">
        <v>18</v>
      </c>
      <c r="B27" s="7">
        <v>37</v>
      </c>
      <c r="C27">
        <v>31.18</v>
      </c>
      <c r="D27">
        <v>32.74</v>
      </c>
      <c r="E27">
        <v>32.28</v>
      </c>
      <c r="F27">
        <v>30.38</v>
      </c>
      <c r="G27">
        <v>30.48</v>
      </c>
      <c r="H27">
        <v>28.53</v>
      </c>
      <c r="I27" s="2">
        <f t="shared" si="0"/>
        <v>29.796666666666667</v>
      </c>
      <c r="J27" s="2">
        <f t="shared" si="1"/>
        <v>1.3833333333333329</v>
      </c>
      <c r="K27" s="2">
        <f t="shared" si="2"/>
        <v>2.9433333333333351</v>
      </c>
      <c r="L27" s="2">
        <f t="shared" si="3"/>
        <v>2.4833333333333343</v>
      </c>
      <c r="M27" s="2">
        <f t="shared" si="7"/>
        <v>0.38333208616740028</v>
      </c>
      <c r="N27" s="2">
        <f t="shared" si="7"/>
        <v>0.13000749173605958</v>
      </c>
      <c r="O27" s="2">
        <f t="shared" si="7"/>
        <v>0.1788307415544072</v>
      </c>
      <c r="P27" s="8">
        <v>37</v>
      </c>
      <c r="Q27" s="14">
        <f t="shared" si="8"/>
        <v>0.230723439819289</v>
      </c>
      <c r="R27" s="2">
        <f t="shared" si="6"/>
        <v>0.13439857378654874</v>
      </c>
      <c r="S27">
        <v>5.3999999999999999E-2</v>
      </c>
    </row>
    <row r="28" spans="1:19" ht="14.25">
      <c r="B28" s="7">
        <v>54</v>
      </c>
      <c r="C28">
        <v>31.85</v>
      </c>
      <c r="D28">
        <v>32.19</v>
      </c>
      <c r="E28">
        <v>32.42</v>
      </c>
      <c r="F28">
        <v>30.23</v>
      </c>
      <c r="G28">
        <v>30.53</v>
      </c>
      <c r="H28">
        <v>30.08</v>
      </c>
      <c r="I28" s="2">
        <f t="shared" si="0"/>
        <v>30.28</v>
      </c>
      <c r="J28" s="2">
        <f t="shared" si="1"/>
        <v>1.5700000000000003</v>
      </c>
      <c r="K28" s="2">
        <f t="shared" si="2"/>
        <v>1.9099999999999966</v>
      </c>
      <c r="L28" s="2">
        <f t="shared" si="3"/>
        <v>2.1400000000000006</v>
      </c>
      <c r="M28" s="2">
        <f t="shared" si="7"/>
        <v>0.3368083942164225</v>
      </c>
      <c r="N28" s="2">
        <f t="shared" si="7"/>
        <v>0.26609254561334061</v>
      </c>
      <c r="O28" s="2">
        <f t="shared" si="7"/>
        <v>0.22687978882929014</v>
      </c>
      <c r="P28" s="8">
        <v>54</v>
      </c>
      <c r="Q28" s="14">
        <f t="shared" si="8"/>
        <v>0.27659357621968444</v>
      </c>
      <c r="R28" s="2">
        <f t="shared" si="6"/>
        <v>5.5711563462502882E-2</v>
      </c>
      <c r="S28">
        <v>2.5000000000000001E-2</v>
      </c>
    </row>
    <row r="29" spans="1:19" ht="14.25">
      <c r="B29">
        <v>58</v>
      </c>
      <c r="C29">
        <v>31.1</v>
      </c>
      <c r="D29">
        <v>33.15</v>
      </c>
      <c r="E29">
        <v>32.99</v>
      </c>
      <c r="F29">
        <v>28.36</v>
      </c>
      <c r="G29">
        <v>28.73</v>
      </c>
      <c r="H29">
        <v>28.2</v>
      </c>
      <c r="I29" s="2">
        <f t="shared" si="0"/>
        <v>28.430000000000003</v>
      </c>
      <c r="J29" s="2">
        <f t="shared" si="1"/>
        <v>2.6699999999999982</v>
      </c>
      <c r="K29" s="2">
        <f t="shared" si="2"/>
        <v>4.7199999999999953</v>
      </c>
      <c r="L29" s="2">
        <f t="shared" si="3"/>
        <v>4.5599999999999987</v>
      </c>
      <c r="M29" s="2">
        <f t="shared" si="7"/>
        <v>0.15712667181522877</v>
      </c>
      <c r="N29" s="2">
        <f t="shared" si="7"/>
        <v>3.794359013734535E-2</v>
      </c>
      <c r="O29" s="2">
        <f t="shared" si="7"/>
        <v>4.2393885232739792E-2</v>
      </c>
      <c r="P29" s="9">
        <v>58</v>
      </c>
      <c r="Q29" s="14">
        <f t="shared" si="8"/>
        <v>7.9154715728437977E-2</v>
      </c>
      <c r="R29" s="2">
        <f t="shared" si="6"/>
        <v>6.7562347010811777E-2</v>
      </c>
      <c r="S29">
        <v>6.7000000000000002E-3</v>
      </c>
    </row>
    <row r="30" spans="1:19" ht="14.25">
      <c r="A30" t="s">
        <v>19</v>
      </c>
      <c r="B30" t="s">
        <v>6</v>
      </c>
      <c r="C30">
        <v>37.869999999999997</v>
      </c>
      <c r="D30">
        <v>37.520000000000003</v>
      </c>
      <c r="E30">
        <v>40</v>
      </c>
      <c r="F30">
        <v>27.45</v>
      </c>
      <c r="G30">
        <v>29.3</v>
      </c>
      <c r="H30">
        <v>27.83</v>
      </c>
      <c r="I30" s="2">
        <f t="shared" si="0"/>
        <v>28.193333333333332</v>
      </c>
      <c r="J30" s="2">
        <f t="shared" si="1"/>
        <v>9.6766666666666659</v>
      </c>
      <c r="K30" s="2">
        <f t="shared" si="2"/>
        <v>9.3266666666666715</v>
      </c>
      <c r="L30" s="2">
        <f t="shared" si="3"/>
        <v>11.806666666666668</v>
      </c>
      <c r="M30" s="2">
        <f t="shared" si="7"/>
        <v>1.2218927143493655E-3</v>
      </c>
      <c r="N30" s="2">
        <f t="shared" si="7"/>
        <v>1.557376344517957E-3</v>
      </c>
      <c r="O30" s="2">
        <f t="shared" si="7"/>
        <v>2.7915099779465455E-4</v>
      </c>
      <c r="P30" s="9" t="s">
        <v>6</v>
      </c>
      <c r="Q30" s="10">
        <f t="shared" si="8"/>
        <v>1.019473352220659E-3</v>
      </c>
      <c r="R30" s="2">
        <f t="shared" si="6"/>
        <v>6.6271804553288049E-4</v>
      </c>
      <c r="S30">
        <v>6.6E-4</v>
      </c>
    </row>
    <row r="31" spans="1:19" ht="14.25">
      <c r="A31" s="6" t="s">
        <v>20</v>
      </c>
      <c r="B31" s="7">
        <v>37</v>
      </c>
      <c r="C31">
        <v>32.590000000000003</v>
      </c>
      <c r="D31">
        <v>33.049999999999997</v>
      </c>
      <c r="E31">
        <v>32.840000000000003</v>
      </c>
      <c r="F31">
        <v>30.43</v>
      </c>
      <c r="G31">
        <v>30.02</v>
      </c>
      <c r="H31">
        <v>30.44</v>
      </c>
      <c r="I31" s="2">
        <f t="shared" si="0"/>
        <v>30.296666666666667</v>
      </c>
      <c r="J31" s="2">
        <f t="shared" si="1"/>
        <v>2.2933333333333366</v>
      </c>
      <c r="K31" s="2">
        <f t="shared" si="2"/>
        <v>2.7533333333333303</v>
      </c>
      <c r="L31" s="2">
        <f t="shared" si="3"/>
        <v>2.5433333333333366</v>
      </c>
      <c r="M31" s="2">
        <f t="shared" si="7"/>
        <v>0.20400362124711094</v>
      </c>
      <c r="N31" s="2">
        <f t="shared" si="7"/>
        <v>0.14830782936356118</v>
      </c>
      <c r="O31" s="2">
        <f t="shared" si="7"/>
        <v>0.1715459138054721</v>
      </c>
      <c r="P31" s="8">
        <v>37</v>
      </c>
      <c r="Q31" s="10">
        <f t="shared" si="8"/>
        <v>0.17461912147204808</v>
      </c>
      <c r="R31" s="2">
        <f t="shared" si="6"/>
        <v>2.7974787977844157E-2</v>
      </c>
      <c r="S31">
        <v>1.7899999999999999E-2</v>
      </c>
    </row>
    <row r="32" spans="1:19" ht="14.25">
      <c r="B32" s="7">
        <v>54</v>
      </c>
      <c r="C32">
        <v>32.81</v>
      </c>
      <c r="D32">
        <v>34.08</v>
      </c>
      <c r="E32">
        <v>33.18</v>
      </c>
      <c r="F32">
        <v>30.02</v>
      </c>
      <c r="G32">
        <v>28.16</v>
      </c>
      <c r="H32">
        <v>30.88</v>
      </c>
      <c r="I32" s="2">
        <f t="shared" si="0"/>
        <v>29.686666666666667</v>
      </c>
      <c r="J32" s="2">
        <f t="shared" si="1"/>
        <v>3.1233333333333348</v>
      </c>
      <c r="K32" s="2">
        <f t="shared" si="2"/>
        <v>4.3933333333333309</v>
      </c>
      <c r="L32" s="2">
        <f t="shared" si="3"/>
        <v>3.4933333333333323</v>
      </c>
      <c r="M32" s="2">
        <f t="shared" si="7"/>
        <v>0.11475800249565234</v>
      </c>
      <c r="N32" s="2">
        <f t="shared" si="7"/>
        <v>4.7585527254133619E-2</v>
      </c>
      <c r="O32" s="2">
        <f t="shared" si="7"/>
        <v>8.8797733695561043E-2</v>
      </c>
      <c r="P32" s="8">
        <v>54</v>
      </c>
      <c r="Q32" s="10">
        <f t="shared" si="8"/>
        <v>8.3713754481782324E-2</v>
      </c>
      <c r="R32" s="2">
        <f t="shared" si="6"/>
        <v>3.3873595779053488E-2</v>
      </c>
      <c r="S32">
        <v>1.3899999999999999E-2</v>
      </c>
    </row>
    <row r="33" spans="1:19" ht="14.25">
      <c r="B33">
        <v>58</v>
      </c>
      <c r="C33">
        <v>31.14</v>
      </c>
      <c r="D33">
        <v>33.08</v>
      </c>
      <c r="E33">
        <v>32.979999999999997</v>
      </c>
      <c r="F33">
        <v>27.99</v>
      </c>
      <c r="G33">
        <v>28.02</v>
      </c>
      <c r="H33">
        <v>27.24</v>
      </c>
      <c r="I33" s="2">
        <f t="shared" si="0"/>
        <v>27.75</v>
      </c>
      <c r="J33" s="2">
        <f t="shared" si="1"/>
        <v>3.3900000000000006</v>
      </c>
      <c r="K33" s="2">
        <f t="shared" si="2"/>
        <v>5.3299999999999983</v>
      </c>
      <c r="L33" s="2">
        <f t="shared" si="3"/>
        <v>5.2299999999999969</v>
      </c>
      <c r="M33" s="2">
        <f t="shared" si="7"/>
        <v>9.5391200560034903E-2</v>
      </c>
      <c r="N33" s="2">
        <f t="shared" si="7"/>
        <v>2.4860515117341244E-2</v>
      </c>
      <c r="O33" s="2">
        <f t="shared" si="7"/>
        <v>2.6644840367748709E-2</v>
      </c>
      <c r="P33" s="9">
        <v>58</v>
      </c>
      <c r="Q33" s="10">
        <f t="shared" si="8"/>
        <v>4.8965518681708287E-2</v>
      </c>
      <c r="R33" s="2">
        <f t="shared" si="6"/>
        <v>4.0215717170659755E-2</v>
      </c>
      <c r="S33">
        <v>1.2E-2</v>
      </c>
    </row>
    <row r="34" spans="1:19" ht="14.25">
      <c r="A34" t="s">
        <v>21</v>
      </c>
      <c r="B34" t="s">
        <v>6</v>
      </c>
      <c r="C34">
        <v>40</v>
      </c>
      <c r="D34">
        <v>40</v>
      </c>
      <c r="E34">
        <v>40</v>
      </c>
      <c r="F34">
        <v>28.55</v>
      </c>
      <c r="G34">
        <v>28.68</v>
      </c>
      <c r="H34">
        <v>28.77</v>
      </c>
      <c r="I34" s="2">
        <f t="shared" si="0"/>
        <v>28.666666666666668</v>
      </c>
      <c r="J34" s="2">
        <f t="shared" si="1"/>
        <v>11.333333333333332</v>
      </c>
      <c r="K34" s="2">
        <f t="shared" si="2"/>
        <v>11.333333333333332</v>
      </c>
      <c r="L34" s="2">
        <f t="shared" si="3"/>
        <v>11.333333333333332</v>
      </c>
      <c r="M34" s="2">
        <f t="shared" si="7"/>
        <v>3.8754908495317411E-4</v>
      </c>
      <c r="N34" s="2">
        <f t="shared" si="7"/>
        <v>3.8754908495317411E-4</v>
      </c>
      <c r="O34" s="2">
        <f t="shared" si="7"/>
        <v>3.8754908495317411E-4</v>
      </c>
      <c r="P34" s="9" t="s">
        <v>6</v>
      </c>
      <c r="Q34" s="13">
        <f t="shared" si="8"/>
        <v>3.8754908495317411E-4</v>
      </c>
      <c r="R34" s="2">
        <f t="shared" si="6"/>
        <v>0</v>
      </c>
      <c r="S34">
        <v>0</v>
      </c>
    </row>
    <row r="35" spans="1:19" ht="14.25">
      <c r="A35" s="6" t="s">
        <v>22</v>
      </c>
      <c r="B35" s="7">
        <v>37</v>
      </c>
      <c r="C35">
        <v>33.130000000000003</v>
      </c>
      <c r="D35">
        <v>33.4</v>
      </c>
      <c r="E35">
        <v>33.15</v>
      </c>
      <c r="F35">
        <v>30.14</v>
      </c>
      <c r="G35">
        <v>30.03</v>
      </c>
      <c r="H35">
        <v>30.06</v>
      </c>
      <c r="I35" s="2">
        <f t="shared" si="0"/>
        <v>30.076666666666668</v>
      </c>
      <c r="J35" s="2">
        <f t="shared" si="1"/>
        <v>3.0533333333333346</v>
      </c>
      <c r="K35" s="2">
        <f t="shared" si="2"/>
        <v>3.3233333333333306</v>
      </c>
      <c r="L35" s="2">
        <f t="shared" si="3"/>
        <v>3.0733333333333306</v>
      </c>
      <c r="M35" s="2">
        <f t="shared" si="7"/>
        <v>0.12046338979894389</v>
      </c>
      <c r="N35" s="2">
        <f t="shared" si="7"/>
        <v>9.990264371532849E-2</v>
      </c>
      <c r="O35" s="2">
        <f t="shared" si="7"/>
        <v>0.11880493471385049</v>
      </c>
      <c r="P35" s="8">
        <v>37</v>
      </c>
      <c r="Q35" s="13">
        <f t="shared" si="8"/>
        <v>0.11305698940937429</v>
      </c>
      <c r="R35" s="2">
        <f t="shared" si="6"/>
        <v>1.1422137553722688E-2</v>
      </c>
      <c r="S35">
        <v>1.0999999999999999E-2</v>
      </c>
    </row>
    <row r="36" spans="1:19" ht="14.25">
      <c r="B36" s="7">
        <v>54</v>
      </c>
      <c r="C36">
        <v>31.38</v>
      </c>
      <c r="D36">
        <v>34.03</v>
      </c>
      <c r="E36">
        <v>33.07</v>
      </c>
      <c r="F36">
        <v>29.42</v>
      </c>
      <c r="G36">
        <v>29.26</v>
      </c>
      <c r="H36">
        <v>29.62</v>
      </c>
      <c r="I36" s="2">
        <f t="shared" si="0"/>
        <v>29.433333333333337</v>
      </c>
      <c r="J36" s="2">
        <f t="shared" si="1"/>
        <v>1.9466666666666619</v>
      </c>
      <c r="K36" s="2">
        <f t="shared" si="2"/>
        <v>4.596666666666664</v>
      </c>
      <c r="L36" s="2">
        <f t="shared" si="3"/>
        <v>3.6366666666666632</v>
      </c>
      <c r="M36" s="2">
        <f t="shared" si="7"/>
        <v>0.25941491478993772</v>
      </c>
      <c r="N36" s="2">
        <f t="shared" si="7"/>
        <v>4.1330004566329438E-2</v>
      </c>
      <c r="O36" s="2">
        <f t="shared" si="7"/>
        <v>8.0399666836025382E-2</v>
      </c>
      <c r="P36" s="8">
        <v>54</v>
      </c>
      <c r="Q36" s="13">
        <f t="shared" si="8"/>
        <v>0.12704819539743087</v>
      </c>
      <c r="R36" s="2">
        <f t="shared" si="6"/>
        <v>0.1162855147020385</v>
      </c>
      <c r="S36">
        <v>1.0999999999999999E-2</v>
      </c>
    </row>
    <row r="37" spans="1:19" ht="14.25">
      <c r="B37">
        <v>58</v>
      </c>
      <c r="C37">
        <v>33.78</v>
      </c>
      <c r="D37">
        <v>33.840000000000003</v>
      </c>
      <c r="E37">
        <v>34.520000000000003</v>
      </c>
      <c r="F37">
        <v>29.05</v>
      </c>
      <c r="G37">
        <v>29.08</v>
      </c>
      <c r="H37">
        <v>29.33</v>
      </c>
      <c r="I37" s="2">
        <f t="shared" si="0"/>
        <v>29.153333333333332</v>
      </c>
      <c r="J37" s="2">
        <f t="shared" si="1"/>
        <v>4.6266666666666687</v>
      </c>
      <c r="K37" s="2">
        <f t="shared" si="2"/>
        <v>4.686666666666671</v>
      </c>
      <c r="L37" s="2">
        <f t="shared" si="3"/>
        <v>5.3666666666666707</v>
      </c>
      <c r="M37" s="2">
        <f t="shared" si="7"/>
        <v>4.0479445371623284E-2</v>
      </c>
      <c r="N37" s="2">
        <f t="shared" si="7"/>
        <v>3.8830479515185298E-2</v>
      </c>
      <c r="O37" s="2">
        <f t="shared" si="7"/>
        <v>2.4236636903652041E-2</v>
      </c>
      <c r="P37" s="9">
        <v>58</v>
      </c>
      <c r="Q37" s="13">
        <f t="shared" si="8"/>
        <v>3.4515520596820205E-2</v>
      </c>
      <c r="R37" s="2">
        <f t="shared" si="6"/>
        <v>8.9398746961119879E-3</v>
      </c>
      <c r="S37">
        <v>8.0000000000000002E-3</v>
      </c>
    </row>
    <row r="38" spans="1:19" ht="14.25">
      <c r="A38" s="6" t="s">
        <v>23</v>
      </c>
      <c r="B38" t="s">
        <v>6</v>
      </c>
      <c r="C38">
        <v>37.28</v>
      </c>
      <c r="D38">
        <v>38.299999999999997</v>
      </c>
      <c r="E38">
        <v>34.35</v>
      </c>
      <c r="F38">
        <v>27.8</v>
      </c>
      <c r="G38">
        <v>29.04</v>
      </c>
      <c r="H38">
        <v>28.36</v>
      </c>
      <c r="I38" s="2">
        <f t="shared" si="0"/>
        <v>28.400000000000002</v>
      </c>
      <c r="J38" s="2">
        <f t="shared" si="1"/>
        <v>8.879999999999999</v>
      </c>
      <c r="K38" s="2">
        <f t="shared" si="2"/>
        <v>9.899999999999995</v>
      </c>
      <c r="L38" s="2">
        <f t="shared" si="3"/>
        <v>5.9499999999999993</v>
      </c>
      <c r="M38" s="2">
        <f t="shared" si="7"/>
        <v>2.1225290283712083E-3</v>
      </c>
      <c r="N38" s="2">
        <f t="shared" si="7"/>
        <v>1.0466537720081024E-3</v>
      </c>
      <c r="O38" s="2">
        <f t="shared" si="7"/>
        <v>1.6176014435021535E-2</v>
      </c>
      <c r="P38" s="9" t="s">
        <v>6</v>
      </c>
      <c r="Q38" s="15">
        <f t="shared" si="8"/>
        <v>6.4483990784669487E-3</v>
      </c>
      <c r="R38" s="2">
        <f t="shared" si="6"/>
        <v>8.4415195483764083E-3</v>
      </c>
      <c r="S38">
        <v>8.0000000000000004E-4</v>
      </c>
    </row>
    <row r="39" spans="1:19" ht="14.25">
      <c r="B39" s="7">
        <v>37</v>
      </c>
      <c r="C39">
        <v>33.770000000000003</v>
      </c>
      <c r="D39">
        <v>34.25</v>
      </c>
      <c r="E39">
        <v>33.24</v>
      </c>
      <c r="F39">
        <v>30.6</v>
      </c>
      <c r="G39">
        <v>30.32</v>
      </c>
      <c r="H39">
        <v>30.61</v>
      </c>
      <c r="I39" s="2">
        <f t="shared" si="0"/>
        <v>30.51</v>
      </c>
      <c r="J39" s="2">
        <f t="shared" si="1"/>
        <v>3.2600000000000016</v>
      </c>
      <c r="K39" s="2">
        <f t="shared" si="2"/>
        <v>3.7399999999999984</v>
      </c>
      <c r="L39" s="2">
        <f t="shared" si="3"/>
        <v>2.7300000000000004</v>
      </c>
      <c r="M39" s="2">
        <f t="shared" si="7"/>
        <v>0.10438598992854606</v>
      </c>
      <c r="N39" s="2">
        <f t="shared" si="7"/>
        <v>7.4842419038683147E-2</v>
      </c>
      <c r="O39" s="2">
        <f t="shared" si="7"/>
        <v>0.15072597846134503</v>
      </c>
      <c r="P39" s="8">
        <v>37</v>
      </c>
      <c r="Q39" s="15">
        <f t="shared" si="8"/>
        <v>0.10998479580952474</v>
      </c>
      <c r="R39" s="2">
        <f t="shared" si="6"/>
        <v>3.8250341411977369E-2</v>
      </c>
      <c r="S39">
        <v>1.7999999999999999E-2</v>
      </c>
    </row>
    <row r="40" spans="1:19" ht="14.25">
      <c r="B40" s="7">
        <v>54</v>
      </c>
      <c r="C40">
        <v>34.75</v>
      </c>
      <c r="D40">
        <v>36.51</v>
      </c>
      <c r="E40">
        <v>33.57</v>
      </c>
      <c r="F40">
        <v>31</v>
      </c>
      <c r="G40">
        <v>30.98</v>
      </c>
      <c r="H40">
        <v>31.38</v>
      </c>
      <c r="I40" s="2">
        <f t="shared" si="0"/>
        <v>31.12</v>
      </c>
      <c r="J40" s="2">
        <f t="shared" si="1"/>
        <v>3.629999999999999</v>
      </c>
      <c r="K40" s="2">
        <f t="shared" si="2"/>
        <v>5.389999999999997</v>
      </c>
      <c r="L40" s="2">
        <f t="shared" si="3"/>
        <v>2.4499999999999993</v>
      </c>
      <c r="M40" s="2">
        <f t="shared" si="7"/>
        <v>8.077205191484331E-2</v>
      </c>
      <c r="N40" s="2">
        <f t="shared" si="7"/>
        <v>2.3847800140008785E-2</v>
      </c>
      <c r="O40" s="2">
        <f t="shared" si="7"/>
        <v>0.18301071199320323</v>
      </c>
      <c r="P40" s="8">
        <v>54</v>
      </c>
      <c r="Q40" s="15">
        <f t="shared" si="8"/>
        <v>9.58768546826851E-2</v>
      </c>
      <c r="R40" s="2">
        <f t="shared" si="6"/>
        <v>8.0649391983997565E-2</v>
      </c>
      <c r="S40">
        <v>8.0000000000000002E-3</v>
      </c>
    </row>
    <row r="41" spans="1:19" ht="14.25">
      <c r="B41">
        <v>58</v>
      </c>
      <c r="C41">
        <v>34.39</v>
      </c>
      <c r="D41">
        <v>36.11</v>
      </c>
      <c r="E41">
        <v>34.57</v>
      </c>
      <c r="F41">
        <v>28.13</v>
      </c>
      <c r="G41">
        <v>28.25</v>
      </c>
      <c r="H41">
        <v>27.58</v>
      </c>
      <c r="I41" s="2">
        <f t="shared" si="0"/>
        <v>27.986666666666665</v>
      </c>
      <c r="J41" s="2">
        <f t="shared" si="1"/>
        <v>6.403333333333336</v>
      </c>
      <c r="K41" s="2">
        <f t="shared" si="2"/>
        <v>8.1233333333333348</v>
      </c>
      <c r="L41" s="2">
        <f t="shared" si="3"/>
        <v>6.5833333333333357</v>
      </c>
      <c r="M41" s="2">
        <f t="shared" si="7"/>
        <v>1.1814207501873612E-2</v>
      </c>
      <c r="N41" s="2">
        <f t="shared" si="7"/>
        <v>3.5861875779891355E-3</v>
      </c>
      <c r="O41" s="2">
        <f t="shared" si="7"/>
        <v>1.0428436360703376E-2</v>
      </c>
      <c r="P41" s="9">
        <v>58</v>
      </c>
      <c r="Q41" s="15">
        <f t="shared" si="8"/>
        <v>8.6096104801887067E-3</v>
      </c>
      <c r="R41" s="2">
        <f t="shared" si="6"/>
        <v>4.4052438814079827E-3</v>
      </c>
      <c r="S41">
        <v>4.0000000000000001E-3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fig3A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2021-05-05T04:28:24Z</dcterms:modified>
</cp:coreProperties>
</file>