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166925"/>
  <mc:AlternateContent xmlns:mc="http://schemas.openxmlformats.org/markup-compatibility/2006">
    <mc:Choice Requires="x15">
      <x15ac:absPath xmlns:x15ac="http://schemas.microsoft.com/office/spreadsheetml/2010/11/ac" url="/Users/morpholino/Documents/Literatura/200915 phaeocystis biogeo/Phaeocystis comparative latest/"/>
    </mc:Choice>
  </mc:AlternateContent>
  <xr:revisionPtr revIDLastSave="0" documentId="13_ncr:1_{E51F9E70-4E3A-1041-9009-45EBF9408CC1}" xr6:coauthVersionLast="47" xr6:coauthVersionMax="47" xr10:uidLastSave="{00000000-0000-0000-0000-000000000000}"/>
  <bookViews>
    <workbookView xWindow="29760" yWindow="1860" windowWidth="27900" windowHeight="17500" xr2:uid="{D7B70F52-5574-1F43-8AD9-05BD589007FF}"/>
  </bookViews>
  <sheets>
    <sheet name="Family counts" sheetId="1" r:id="rId1"/>
    <sheet name="Substrate Class counts" sheetId="2" r:id="rId2"/>
    <sheet name="substrate class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 l="1"/>
  <c r="C24" i="1"/>
  <c r="D23" i="2"/>
  <c r="E23" i="2"/>
  <c r="F23" i="2"/>
  <c r="G23" i="2"/>
  <c r="H23" i="2"/>
  <c r="I23" i="2"/>
  <c r="J23" i="2"/>
  <c r="K23" i="2"/>
  <c r="L23" i="2"/>
  <c r="M23" i="2"/>
  <c r="C23" i="2"/>
  <c r="FC6" i="1"/>
  <c r="FC7" i="1"/>
  <c r="FC8" i="1"/>
  <c r="FC9" i="1"/>
  <c r="FC10" i="1"/>
  <c r="FC11" i="1"/>
  <c r="FC12" i="1"/>
  <c r="FC5" i="1"/>
  <c r="DW15" i="1"/>
  <c r="DX15" i="1"/>
  <c r="DY15" i="1"/>
  <c r="DZ15" i="1"/>
  <c r="EA15" i="1"/>
  <c r="EB15" i="1"/>
  <c r="EC15" i="1"/>
  <c r="ED15" i="1"/>
  <c r="EE15" i="1"/>
  <c r="EF15" i="1"/>
  <c r="EG15" i="1"/>
  <c r="EH15" i="1"/>
  <c r="EI15" i="1"/>
  <c r="EJ15" i="1"/>
  <c r="EK15" i="1"/>
  <c r="EL15" i="1"/>
  <c r="EM15" i="1"/>
  <c r="EN15" i="1"/>
  <c r="EO15" i="1"/>
  <c r="EP15" i="1"/>
  <c r="EQ15" i="1"/>
  <c r="ER15" i="1"/>
  <c r="ES15" i="1"/>
  <c r="ET15" i="1"/>
  <c r="EU15" i="1"/>
  <c r="EV15" i="1"/>
  <c r="EW15" i="1"/>
  <c r="EX15" i="1"/>
  <c r="EY15" i="1"/>
  <c r="EZ15" i="1"/>
  <c r="FA15" i="1"/>
  <c r="DW16" i="1"/>
  <c r="DX16" i="1"/>
  <c r="DY16" i="1"/>
  <c r="DZ16" i="1"/>
  <c r="EA16" i="1"/>
  <c r="EB16" i="1"/>
  <c r="EC16" i="1"/>
  <c r="ED16" i="1"/>
  <c r="EE16" i="1"/>
  <c r="EF16" i="1"/>
  <c r="EG16" i="1"/>
  <c r="EH16" i="1"/>
  <c r="EI16" i="1"/>
  <c r="EJ16" i="1"/>
  <c r="EK16" i="1"/>
  <c r="EL16" i="1"/>
  <c r="EM16" i="1"/>
  <c r="EN16" i="1"/>
  <c r="EO16" i="1"/>
  <c r="EP16" i="1"/>
  <c r="EQ16" i="1"/>
  <c r="ER16" i="1"/>
  <c r="ES16" i="1"/>
  <c r="ET16" i="1"/>
  <c r="EU16" i="1"/>
  <c r="EV16" i="1"/>
  <c r="EW16" i="1"/>
  <c r="EX16" i="1"/>
  <c r="EY16" i="1"/>
  <c r="EZ16" i="1"/>
  <c r="FA16" i="1"/>
  <c r="DW17" i="1"/>
  <c r="DX17" i="1"/>
  <c r="DY17" i="1"/>
  <c r="DZ17" i="1"/>
  <c r="EA17" i="1"/>
  <c r="EB17" i="1"/>
  <c r="EC17" i="1"/>
  <c r="ED17" i="1"/>
  <c r="EE17" i="1"/>
  <c r="EF17" i="1"/>
  <c r="EG17" i="1"/>
  <c r="EH17" i="1"/>
  <c r="EI17" i="1"/>
  <c r="EJ17" i="1"/>
  <c r="EK17" i="1"/>
  <c r="EL17" i="1"/>
  <c r="EM17" i="1"/>
  <c r="EN17" i="1"/>
  <c r="EO17" i="1"/>
  <c r="EP17" i="1"/>
  <c r="EQ17" i="1"/>
  <c r="ER17" i="1"/>
  <c r="ES17" i="1"/>
  <c r="ET17" i="1"/>
  <c r="EU17" i="1"/>
  <c r="EV17" i="1"/>
  <c r="EW17" i="1"/>
  <c r="EX17" i="1"/>
  <c r="EY17" i="1"/>
  <c r="EZ17" i="1"/>
  <c r="FA17" i="1"/>
  <c r="DW18" i="1"/>
  <c r="DX18" i="1"/>
  <c r="DY18" i="1"/>
  <c r="DZ18" i="1"/>
  <c r="EA18" i="1"/>
  <c r="EB18" i="1"/>
  <c r="EC18" i="1"/>
  <c r="ED18" i="1"/>
  <c r="EE18" i="1"/>
  <c r="EF18" i="1"/>
  <c r="EG18" i="1"/>
  <c r="EH18" i="1"/>
  <c r="EI18" i="1"/>
  <c r="EJ18" i="1"/>
  <c r="EK18" i="1"/>
  <c r="EL18" i="1"/>
  <c r="EM18" i="1"/>
  <c r="EN18" i="1"/>
  <c r="EO18" i="1"/>
  <c r="EP18" i="1"/>
  <c r="EQ18" i="1"/>
  <c r="ER18" i="1"/>
  <c r="ES18" i="1"/>
  <c r="ET18" i="1"/>
  <c r="EU18" i="1"/>
  <c r="EV18" i="1"/>
  <c r="EW18" i="1"/>
  <c r="EX18" i="1"/>
  <c r="EY18" i="1"/>
  <c r="EZ18" i="1"/>
  <c r="FA18" i="1"/>
  <c r="DW19" i="1"/>
  <c r="DX19" i="1"/>
  <c r="DY19" i="1"/>
  <c r="DZ19" i="1"/>
  <c r="EA19" i="1"/>
  <c r="EB19" i="1"/>
  <c r="EC19" i="1"/>
  <c r="ED19" i="1"/>
  <c r="EE19" i="1"/>
  <c r="EF19" i="1"/>
  <c r="EG19" i="1"/>
  <c r="EH19" i="1"/>
  <c r="EI19" i="1"/>
  <c r="EJ19" i="1"/>
  <c r="EK19" i="1"/>
  <c r="EL19" i="1"/>
  <c r="EM19" i="1"/>
  <c r="EN19" i="1"/>
  <c r="EO19" i="1"/>
  <c r="EP19" i="1"/>
  <c r="EQ19" i="1"/>
  <c r="ER19" i="1"/>
  <c r="ES19" i="1"/>
  <c r="ET19" i="1"/>
  <c r="EU19" i="1"/>
  <c r="EV19" i="1"/>
  <c r="EW19" i="1"/>
  <c r="EX19" i="1"/>
  <c r="EY19" i="1"/>
  <c r="EZ19" i="1"/>
  <c r="FA19" i="1"/>
  <c r="DW20" i="1"/>
  <c r="DX20" i="1"/>
  <c r="DY20" i="1"/>
  <c r="DZ20" i="1"/>
  <c r="EA20" i="1"/>
  <c r="EB20" i="1"/>
  <c r="EC20" i="1"/>
  <c r="ED20" i="1"/>
  <c r="EE20" i="1"/>
  <c r="EF20" i="1"/>
  <c r="EG20" i="1"/>
  <c r="EH20" i="1"/>
  <c r="EI20" i="1"/>
  <c r="EJ20" i="1"/>
  <c r="EK20" i="1"/>
  <c r="EL20" i="1"/>
  <c r="EM20" i="1"/>
  <c r="EN20" i="1"/>
  <c r="EO20" i="1"/>
  <c r="EP20" i="1"/>
  <c r="EQ20" i="1"/>
  <c r="ER20" i="1"/>
  <c r="ES20" i="1"/>
  <c r="ET20" i="1"/>
  <c r="EU20" i="1"/>
  <c r="EV20" i="1"/>
  <c r="EW20" i="1"/>
  <c r="EX20" i="1"/>
  <c r="EY20" i="1"/>
  <c r="EZ20" i="1"/>
  <c r="FA20" i="1"/>
  <c r="DW21" i="1"/>
  <c r="DX21" i="1"/>
  <c r="DY21" i="1"/>
  <c r="DZ21" i="1"/>
  <c r="EA21" i="1"/>
  <c r="EB21" i="1"/>
  <c r="EC21" i="1"/>
  <c r="ED21" i="1"/>
  <c r="EE21" i="1"/>
  <c r="EF21" i="1"/>
  <c r="EG21" i="1"/>
  <c r="EH21" i="1"/>
  <c r="EI21" i="1"/>
  <c r="EJ21" i="1"/>
  <c r="EK21" i="1"/>
  <c r="EL21" i="1"/>
  <c r="EM21" i="1"/>
  <c r="EN21" i="1"/>
  <c r="EO21" i="1"/>
  <c r="EP21" i="1"/>
  <c r="EQ21" i="1"/>
  <c r="ER21" i="1"/>
  <c r="ES21" i="1"/>
  <c r="ET21" i="1"/>
  <c r="EU21" i="1"/>
  <c r="EV21" i="1"/>
  <c r="EW21" i="1"/>
  <c r="EX21" i="1"/>
  <c r="EY21" i="1"/>
  <c r="EZ21" i="1"/>
  <c r="FA21" i="1"/>
  <c r="DW22" i="1"/>
  <c r="DX22" i="1"/>
  <c r="DY22" i="1"/>
  <c r="DZ22" i="1"/>
  <c r="EA22" i="1"/>
  <c r="EB22" i="1"/>
  <c r="EC22" i="1"/>
  <c r="ED22" i="1"/>
  <c r="EE22" i="1"/>
  <c r="EF22" i="1"/>
  <c r="EG22" i="1"/>
  <c r="EH22" i="1"/>
  <c r="EI22" i="1"/>
  <c r="EJ22" i="1"/>
  <c r="EK22" i="1"/>
  <c r="EL22" i="1"/>
  <c r="EM22" i="1"/>
  <c r="EN22" i="1"/>
  <c r="EO22" i="1"/>
  <c r="EP22" i="1"/>
  <c r="EQ22" i="1"/>
  <c r="ER22" i="1"/>
  <c r="ES22" i="1"/>
  <c r="ET22" i="1"/>
  <c r="EU22" i="1"/>
  <c r="EV22" i="1"/>
  <c r="EW22" i="1"/>
  <c r="EX22" i="1"/>
  <c r="EY22" i="1"/>
  <c r="EZ22" i="1"/>
  <c r="FA22" i="1"/>
  <c r="CU15" i="1"/>
  <c r="CV15" i="1"/>
  <c r="CW15" i="1"/>
  <c r="CX15" i="1"/>
  <c r="CY15" i="1"/>
  <c r="CZ15" i="1"/>
  <c r="CU16" i="1"/>
  <c r="CV16" i="1"/>
  <c r="CW16" i="1"/>
  <c r="CX16" i="1"/>
  <c r="CY16" i="1"/>
  <c r="CZ16" i="1"/>
  <c r="CU17" i="1"/>
  <c r="CV17" i="1"/>
  <c r="CW17" i="1"/>
  <c r="CX17" i="1"/>
  <c r="CY17" i="1"/>
  <c r="CZ17" i="1"/>
  <c r="CU18" i="1"/>
  <c r="CV18" i="1"/>
  <c r="CW18" i="1"/>
  <c r="CX18" i="1"/>
  <c r="CY18" i="1"/>
  <c r="CZ18" i="1"/>
  <c r="CU19" i="1"/>
  <c r="CV19" i="1"/>
  <c r="CW19" i="1"/>
  <c r="CX19" i="1"/>
  <c r="CY19" i="1"/>
  <c r="CZ19" i="1"/>
  <c r="CU20" i="1"/>
  <c r="CV20" i="1"/>
  <c r="CW20" i="1"/>
  <c r="CX20" i="1"/>
  <c r="CY20" i="1"/>
  <c r="CZ20" i="1"/>
  <c r="CU21" i="1"/>
  <c r="CV21" i="1"/>
  <c r="CW21" i="1"/>
  <c r="CX21" i="1"/>
  <c r="CY21" i="1"/>
  <c r="CZ21" i="1"/>
  <c r="CU22" i="1"/>
  <c r="CV22" i="1"/>
  <c r="CW22" i="1"/>
  <c r="CX22" i="1"/>
  <c r="CY22" i="1"/>
  <c r="CZ22" i="1"/>
  <c r="E15" i="1"/>
  <c r="F15" i="1"/>
  <c r="G15" i="1"/>
  <c r="H15" i="1"/>
  <c r="I15" i="1"/>
  <c r="J15" i="1"/>
  <c r="K15" i="1"/>
  <c r="L15" i="1"/>
  <c r="M15" i="1"/>
  <c r="N15" i="1"/>
  <c r="O15" i="1"/>
  <c r="P15" i="1"/>
  <c r="Q15" i="1"/>
  <c r="R15" i="1"/>
  <c r="S15" i="1"/>
  <c r="T15" i="1"/>
  <c r="U15" i="1"/>
  <c r="V15" i="1"/>
  <c r="W15" i="1"/>
  <c r="X15" i="1"/>
  <c r="Y15" i="1"/>
  <c r="Z15" i="1"/>
  <c r="AA15" i="1"/>
  <c r="AB15" i="1"/>
  <c r="AC15" i="1"/>
  <c r="AD15" i="1"/>
  <c r="AE15" i="1"/>
  <c r="AF15" i="1"/>
  <c r="AG15" i="1"/>
  <c r="AH15" i="1"/>
  <c r="AI15" i="1"/>
  <c r="AJ15" i="1"/>
  <c r="AK15" i="1"/>
  <c r="AL15" i="1"/>
  <c r="AM15" i="1"/>
  <c r="AN15" i="1"/>
  <c r="AO15" i="1"/>
  <c r="AP15" i="1"/>
  <c r="AQ15" i="1"/>
  <c r="AR15" i="1"/>
  <c r="AS15" i="1"/>
  <c r="AT15" i="1"/>
  <c r="AU15" i="1"/>
  <c r="AV15" i="1"/>
  <c r="AW15" i="1"/>
  <c r="AX15" i="1"/>
  <c r="AY15" i="1"/>
  <c r="AZ15" i="1"/>
  <c r="BA15" i="1"/>
  <c r="BB15" i="1"/>
  <c r="BC15" i="1"/>
  <c r="BD15" i="1"/>
  <c r="BE15" i="1"/>
  <c r="BF15" i="1"/>
  <c r="BW15" i="1"/>
  <c r="BX15" i="1"/>
  <c r="BY15" i="1"/>
  <c r="BZ15" i="1"/>
  <c r="CA15" i="1"/>
  <c r="CB15" i="1"/>
  <c r="CC15" i="1"/>
  <c r="CD15" i="1"/>
  <c r="CE15" i="1"/>
  <c r="CF15" i="1"/>
  <c r="CG15" i="1"/>
  <c r="CH15" i="1"/>
  <c r="CI15" i="1"/>
  <c r="CJ15" i="1"/>
  <c r="CK15" i="1"/>
  <c r="CL15" i="1"/>
  <c r="CM15" i="1"/>
  <c r="CN15" i="1"/>
  <c r="BG15" i="1"/>
  <c r="BH15" i="1"/>
  <c r="BI15" i="1"/>
  <c r="BJ15" i="1"/>
  <c r="BK15" i="1"/>
  <c r="BL15" i="1"/>
  <c r="BM15" i="1"/>
  <c r="BN15" i="1"/>
  <c r="BO15" i="1"/>
  <c r="BP15" i="1"/>
  <c r="BQ15" i="1"/>
  <c r="BR15" i="1"/>
  <c r="BS15" i="1"/>
  <c r="BT15" i="1"/>
  <c r="BU15" i="1"/>
  <c r="BV15" i="1"/>
  <c r="CO15" i="1"/>
  <c r="CP15" i="1"/>
  <c r="CQ15" i="1"/>
  <c r="CR15" i="1"/>
  <c r="CS15" i="1"/>
  <c r="CT15" i="1"/>
  <c r="C15" i="1"/>
  <c r="D15" i="1"/>
  <c r="DA15" i="1"/>
  <c r="DB15" i="1"/>
  <c r="DC15" i="1"/>
  <c r="DD15" i="1"/>
  <c r="DE15" i="1"/>
  <c r="DF15" i="1"/>
  <c r="DG15" i="1"/>
  <c r="DH15" i="1"/>
  <c r="DI15" i="1"/>
  <c r="DJ15" i="1"/>
  <c r="DK15" i="1"/>
  <c r="DL15" i="1"/>
  <c r="DM15" i="1"/>
  <c r="DN15" i="1"/>
  <c r="DO15" i="1"/>
  <c r="DP15" i="1"/>
  <c r="DQ15" i="1"/>
  <c r="DR15" i="1"/>
  <c r="DS15" i="1"/>
  <c r="DT15" i="1"/>
  <c r="DU15" i="1"/>
  <c r="DV15" i="1"/>
  <c r="D14" i="2"/>
  <c r="E14" i="2"/>
  <c r="F14" i="2"/>
  <c r="G14" i="2"/>
  <c r="H14" i="2"/>
  <c r="I14" i="2"/>
  <c r="J14" i="2"/>
  <c r="K14" i="2"/>
  <c r="L14" i="2"/>
  <c r="D15" i="2"/>
  <c r="E15" i="2"/>
  <c r="F15" i="2"/>
  <c r="G15" i="2"/>
  <c r="H15" i="2"/>
  <c r="I15" i="2"/>
  <c r="J15" i="2"/>
  <c r="K15" i="2"/>
  <c r="L15" i="2"/>
  <c r="D16" i="2"/>
  <c r="E16" i="2"/>
  <c r="F16" i="2"/>
  <c r="G16" i="2"/>
  <c r="H16" i="2"/>
  <c r="I16" i="2"/>
  <c r="J16" i="2"/>
  <c r="K16" i="2"/>
  <c r="L16" i="2"/>
  <c r="D17" i="2"/>
  <c r="E17" i="2"/>
  <c r="F17" i="2"/>
  <c r="G17" i="2"/>
  <c r="H17" i="2"/>
  <c r="I17" i="2"/>
  <c r="J17" i="2"/>
  <c r="K17" i="2"/>
  <c r="L17" i="2"/>
  <c r="D18" i="2"/>
  <c r="E18" i="2"/>
  <c r="F18" i="2"/>
  <c r="G18" i="2"/>
  <c r="H18" i="2"/>
  <c r="I18" i="2"/>
  <c r="J18" i="2"/>
  <c r="K18" i="2"/>
  <c r="L18" i="2"/>
  <c r="D19" i="2"/>
  <c r="E19" i="2"/>
  <c r="F19" i="2"/>
  <c r="G19" i="2"/>
  <c r="H19" i="2"/>
  <c r="I19" i="2"/>
  <c r="J19" i="2"/>
  <c r="K19" i="2"/>
  <c r="L19" i="2"/>
  <c r="D20" i="2"/>
  <c r="E20" i="2"/>
  <c r="F20" i="2"/>
  <c r="G20" i="2"/>
  <c r="H20" i="2"/>
  <c r="I20" i="2"/>
  <c r="J20" i="2"/>
  <c r="K20" i="2"/>
  <c r="L20" i="2"/>
  <c r="D21" i="2"/>
  <c r="E21" i="2"/>
  <c r="F21" i="2"/>
  <c r="G21" i="2"/>
  <c r="H21" i="2"/>
  <c r="I21" i="2"/>
  <c r="J21" i="2"/>
  <c r="K21" i="2"/>
  <c r="L21" i="2"/>
  <c r="C15" i="2"/>
  <c r="C16" i="2"/>
  <c r="C17" i="2"/>
  <c r="C18" i="2"/>
  <c r="C19" i="2"/>
  <c r="C20" i="2"/>
  <c r="C21" i="2"/>
  <c r="C14" i="2"/>
  <c r="P4" i="2"/>
  <c r="P11" i="2"/>
  <c r="P10" i="2"/>
  <c r="P9" i="2"/>
  <c r="P8" i="2"/>
  <c r="P7" i="2"/>
  <c r="P6" i="2"/>
  <c r="P5" i="2"/>
  <c r="M5" i="2"/>
  <c r="M15" i="2" s="1"/>
  <c r="M6" i="2"/>
  <c r="M16" i="2" s="1"/>
  <c r="M7" i="2"/>
  <c r="M17" i="2" s="1"/>
  <c r="M8" i="2"/>
  <c r="M18" i="2" s="1"/>
  <c r="M9" i="2"/>
  <c r="M19" i="2" s="1"/>
  <c r="M10" i="2"/>
  <c r="M20" i="2" s="1"/>
  <c r="M11" i="2"/>
  <c r="M21" i="2" s="1"/>
  <c r="M4" i="2"/>
  <c r="M14" i="2" s="1"/>
  <c r="G16" i="1"/>
  <c r="H16" i="1"/>
  <c r="I16" i="1"/>
  <c r="J16" i="1"/>
  <c r="K16" i="1"/>
  <c r="L16" i="1"/>
  <c r="M16" i="1"/>
  <c r="N16" i="1"/>
  <c r="O16" i="1"/>
  <c r="P16" i="1"/>
  <c r="Q16" i="1"/>
  <c r="R16" i="1"/>
  <c r="S16" i="1"/>
  <c r="T16" i="1"/>
  <c r="U16" i="1"/>
  <c r="V16" i="1"/>
  <c r="W16" i="1"/>
  <c r="X16" i="1"/>
  <c r="Y16" i="1"/>
  <c r="Z16" i="1"/>
  <c r="AA16" i="1"/>
  <c r="AB16" i="1"/>
  <c r="AC16" i="1"/>
  <c r="AD16" i="1"/>
  <c r="AE16" i="1"/>
  <c r="AF16" i="1"/>
  <c r="AG16" i="1"/>
  <c r="AH16" i="1"/>
  <c r="AI16" i="1"/>
  <c r="AJ16" i="1"/>
  <c r="AK16" i="1"/>
  <c r="AL16" i="1"/>
  <c r="AM16" i="1"/>
  <c r="AN16" i="1"/>
  <c r="AO16" i="1"/>
  <c r="AP16" i="1"/>
  <c r="AQ16" i="1"/>
  <c r="AR16" i="1"/>
  <c r="AS16" i="1"/>
  <c r="AT16" i="1"/>
  <c r="AU16" i="1"/>
  <c r="AV16" i="1"/>
  <c r="AW16" i="1"/>
  <c r="AX16" i="1"/>
  <c r="AY16" i="1"/>
  <c r="AZ16" i="1"/>
  <c r="BA16" i="1"/>
  <c r="BB16" i="1"/>
  <c r="BC16" i="1"/>
  <c r="BD16" i="1"/>
  <c r="BE16" i="1"/>
  <c r="BF16" i="1"/>
  <c r="BW16" i="1"/>
  <c r="BX16" i="1"/>
  <c r="BY16" i="1"/>
  <c r="BZ16" i="1"/>
  <c r="CA16" i="1"/>
  <c r="CB16" i="1"/>
  <c r="CC16" i="1"/>
  <c r="CD16" i="1"/>
  <c r="CE16" i="1"/>
  <c r="CF16" i="1"/>
  <c r="CG16" i="1"/>
  <c r="CH16" i="1"/>
  <c r="CI16" i="1"/>
  <c r="CJ16" i="1"/>
  <c r="CK16" i="1"/>
  <c r="CL16" i="1"/>
  <c r="CM16" i="1"/>
  <c r="CN16" i="1"/>
  <c r="BG16" i="1"/>
  <c r="BH16" i="1"/>
  <c r="BI16" i="1"/>
  <c r="BJ16" i="1"/>
  <c r="BK16" i="1"/>
  <c r="BL16" i="1"/>
  <c r="BM16" i="1"/>
  <c r="BN16" i="1"/>
  <c r="BO16" i="1"/>
  <c r="BP16" i="1"/>
  <c r="BQ16" i="1"/>
  <c r="BR16" i="1"/>
  <c r="BS16" i="1"/>
  <c r="BT16" i="1"/>
  <c r="BU16" i="1"/>
  <c r="BV16" i="1"/>
  <c r="CO16" i="1"/>
  <c r="CP16" i="1"/>
  <c r="CQ16" i="1"/>
  <c r="CR16" i="1"/>
  <c r="CS16" i="1"/>
  <c r="CT16" i="1"/>
  <c r="C16" i="1"/>
  <c r="D16" i="1"/>
  <c r="DA16" i="1"/>
  <c r="DB16" i="1"/>
  <c r="DC16" i="1"/>
  <c r="DD16" i="1"/>
  <c r="DE16" i="1"/>
  <c r="DF16" i="1"/>
  <c r="DG16" i="1"/>
  <c r="DH16" i="1"/>
  <c r="DI16" i="1"/>
  <c r="DJ16" i="1"/>
  <c r="DK16" i="1"/>
  <c r="DL16" i="1"/>
  <c r="DM16" i="1"/>
  <c r="DN16" i="1"/>
  <c r="DO16" i="1"/>
  <c r="DP16" i="1"/>
  <c r="DQ16" i="1"/>
  <c r="DR16" i="1"/>
  <c r="DS16" i="1"/>
  <c r="DT16" i="1"/>
  <c r="DU16" i="1"/>
  <c r="DV16" i="1"/>
  <c r="G17" i="1"/>
  <c r="H17" i="1"/>
  <c r="I17" i="1"/>
  <c r="J17" i="1"/>
  <c r="K17" i="1"/>
  <c r="L17" i="1"/>
  <c r="M17" i="1"/>
  <c r="N17" i="1"/>
  <c r="O17" i="1"/>
  <c r="P17" i="1"/>
  <c r="Q17" i="1"/>
  <c r="R17" i="1"/>
  <c r="S17" i="1"/>
  <c r="T17" i="1"/>
  <c r="U17" i="1"/>
  <c r="V17" i="1"/>
  <c r="W17" i="1"/>
  <c r="X17" i="1"/>
  <c r="Y17" i="1"/>
  <c r="Z17" i="1"/>
  <c r="AA17" i="1"/>
  <c r="AB17" i="1"/>
  <c r="AC17" i="1"/>
  <c r="AD17" i="1"/>
  <c r="AE17" i="1"/>
  <c r="AF17" i="1"/>
  <c r="AG17" i="1"/>
  <c r="AH17" i="1"/>
  <c r="AI17" i="1"/>
  <c r="AJ17" i="1"/>
  <c r="AK17" i="1"/>
  <c r="AL17" i="1"/>
  <c r="AM17" i="1"/>
  <c r="AN17" i="1"/>
  <c r="AO17" i="1"/>
  <c r="AP17" i="1"/>
  <c r="AQ17" i="1"/>
  <c r="AR17" i="1"/>
  <c r="AS17" i="1"/>
  <c r="AT17" i="1"/>
  <c r="AU17" i="1"/>
  <c r="AV17" i="1"/>
  <c r="AW17" i="1"/>
  <c r="AX17" i="1"/>
  <c r="AY17" i="1"/>
  <c r="AZ17" i="1"/>
  <c r="BA17" i="1"/>
  <c r="BB17" i="1"/>
  <c r="BC17" i="1"/>
  <c r="BD17" i="1"/>
  <c r="BE17" i="1"/>
  <c r="BF17" i="1"/>
  <c r="BW17" i="1"/>
  <c r="BX17" i="1"/>
  <c r="BY17" i="1"/>
  <c r="BZ17" i="1"/>
  <c r="CA17" i="1"/>
  <c r="CB17" i="1"/>
  <c r="CC17" i="1"/>
  <c r="CD17" i="1"/>
  <c r="CE17" i="1"/>
  <c r="CF17" i="1"/>
  <c r="CG17" i="1"/>
  <c r="CH17" i="1"/>
  <c r="CI17" i="1"/>
  <c r="CJ17" i="1"/>
  <c r="CK17" i="1"/>
  <c r="CL17" i="1"/>
  <c r="CM17" i="1"/>
  <c r="CN17" i="1"/>
  <c r="BG17" i="1"/>
  <c r="BH17" i="1"/>
  <c r="BI17" i="1"/>
  <c r="BJ17" i="1"/>
  <c r="BK17" i="1"/>
  <c r="BL17" i="1"/>
  <c r="BM17" i="1"/>
  <c r="BN17" i="1"/>
  <c r="BO17" i="1"/>
  <c r="BP17" i="1"/>
  <c r="BQ17" i="1"/>
  <c r="BR17" i="1"/>
  <c r="BS17" i="1"/>
  <c r="BT17" i="1"/>
  <c r="BU17" i="1"/>
  <c r="BV17" i="1"/>
  <c r="CO17" i="1"/>
  <c r="CP17" i="1"/>
  <c r="CQ17" i="1"/>
  <c r="CR17" i="1"/>
  <c r="CS17" i="1"/>
  <c r="CT17" i="1"/>
  <c r="C17" i="1"/>
  <c r="D17" i="1"/>
  <c r="DA17" i="1"/>
  <c r="DB17" i="1"/>
  <c r="DC17" i="1"/>
  <c r="DD17" i="1"/>
  <c r="DE17" i="1"/>
  <c r="DF17" i="1"/>
  <c r="DG17" i="1"/>
  <c r="DH17" i="1"/>
  <c r="DI17" i="1"/>
  <c r="DJ17" i="1"/>
  <c r="DK17" i="1"/>
  <c r="DL17" i="1"/>
  <c r="DM17" i="1"/>
  <c r="DN17" i="1"/>
  <c r="DO17" i="1"/>
  <c r="DP17" i="1"/>
  <c r="DQ17" i="1"/>
  <c r="DR17" i="1"/>
  <c r="DS17" i="1"/>
  <c r="DT17" i="1"/>
  <c r="DU17" i="1"/>
  <c r="DV17" i="1"/>
  <c r="G18" i="1"/>
  <c r="H18" i="1"/>
  <c r="I18" i="1"/>
  <c r="J18" i="1"/>
  <c r="K18" i="1"/>
  <c r="L18" i="1"/>
  <c r="M18" i="1"/>
  <c r="N18" i="1"/>
  <c r="O18" i="1"/>
  <c r="P18" i="1"/>
  <c r="Q18" i="1"/>
  <c r="R18" i="1"/>
  <c r="S18" i="1"/>
  <c r="T18" i="1"/>
  <c r="U18" i="1"/>
  <c r="V18" i="1"/>
  <c r="W18" i="1"/>
  <c r="X18" i="1"/>
  <c r="Y18" i="1"/>
  <c r="Z18" i="1"/>
  <c r="AA18" i="1"/>
  <c r="AB18" i="1"/>
  <c r="AC18" i="1"/>
  <c r="AD18" i="1"/>
  <c r="AE18" i="1"/>
  <c r="AF18" i="1"/>
  <c r="AG18" i="1"/>
  <c r="AH18" i="1"/>
  <c r="AI18" i="1"/>
  <c r="AJ18" i="1"/>
  <c r="AK18" i="1"/>
  <c r="AL18" i="1"/>
  <c r="AM18" i="1"/>
  <c r="AN18" i="1"/>
  <c r="AO18" i="1"/>
  <c r="AP18" i="1"/>
  <c r="AQ18" i="1"/>
  <c r="AR18" i="1"/>
  <c r="AS18" i="1"/>
  <c r="AT18" i="1"/>
  <c r="AU18" i="1"/>
  <c r="AV18" i="1"/>
  <c r="AW18" i="1"/>
  <c r="AX18" i="1"/>
  <c r="AY18" i="1"/>
  <c r="AZ18" i="1"/>
  <c r="BA18" i="1"/>
  <c r="BB18" i="1"/>
  <c r="BC18" i="1"/>
  <c r="BD18" i="1"/>
  <c r="BE18" i="1"/>
  <c r="BF18" i="1"/>
  <c r="BW18" i="1"/>
  <c r="BX18" i="1"/>
  <c r="BY18" i="1"/>
  <c r="BZ18" i="1"/>
  <c r="CA18" i="1"/>
  <c r="CB18" i="1"/>
  <c r="CC18" i="1"/>
  <c r="CD18" i="1"/>
  <c r="CE18" i="1"/>
  <c r="CF18" i="1"/>
  <c r="CG18" i="1"/>
  <c r="CH18" i="1"/>
  <c r="CI18" i="1"/>
  <c r="CJ18" i="1"/>
  <c r="CK18" i="1"/>
  <c r="CL18" i="1"/>
  <c r="CM18" i="1"/>
  <c r="CN18" i="1"/>
  <c r="BG18" i="1"/>
  <c r="BH18" i="1"/>
  <c r="BI18" i="1"/>
  <c r="BJ18" i="1"/>
  <c r="BK18" i="1"/>
  <c r="BL18" i="1"/>
  <c r="BM18" i="1"/>
  <c r="BN18" i="1"/>
  <c r="BO18" i="1"/>
  <c r="BP18" i="1"/>
  <c r="BQ18" i="1"/>
  <c r="BR18" i="1"/>
  <c r="BS18" i="1"/>
  <c r="BT18" i="1"/>
  <c r="BU18" i="1"/>
  <c r="BV18" i="1"/>
  <c r="CO18" i="1"/>
  <c r="CP18" i="1"/>
  <c r="CQ18" i="1"/>
  <c r="CR18" i="1"/>
  <c r="CS18" i="1"/>
  <c r="CT18" i="1"/>
  <c r="C18" i="1"/>
  <c r="D18" i="1"/>
  <c r="DA18" i="1"/>
  <c r="DB18" i="1"/>
  <c r="DC18" i="1"/>
  <c r="DD18" i="1"/>
  <c r="DE18" i="1"/>
  <c r="DF18" i="1"/>
  <c r="DG18" i="1"/>
  <c r="DH18" i="1"/>
  <c r="DI18" i="1"/>
  <c r="DJ18" i="1"/>
  <c r="DK18" i="1"/>
  <c r="DL18" i="1"/>
  <c r="DM18" i="1"/>
  <c r="DN18" i="1"/>
  <c r="DO18" i="1"/>
  <c r="DP18" i="1"/>
  <c r="DQ18" i="1"/>
  <c r="DR18" i="1"/>
  <c r="DS18" i="1"/>
  <c r="DT18" i="1"/>
  <c r="DU18" i="1"/>
  <c r="DV18" i="1"/>
  <c r="G19" i="1"/>
  <c r="H19" i="1"/>
  <c r="I19" i="1"/>
  <c r="J19" i="1"/>
  <c r="K19" i="1"/>
  <c r="L19" i="1"/>
  <c r="M19" i="1"/>
  <c r="N19" i="1"/>
  <c r="O19" i="1"/>
  <c r="P19" i="1"/>
  <c r="Q19" i="1"/>
  <c r="R19" i="1"/>
  <c r="S19" i="1"/>
  <c r="T19" i="1"/>
  <c r="U19" i="1"/>
  <c r="V19" i="1"/>
  <c r="W19" i="1"/>
  <c r="X19" i="1"/>
  <c r="Y19" i="1"/>
  <c r="Z19" i="1"/>
  <c r="AA19" i="1"/>
  <c r="AB19" i="1"/>
  <c r="AC19" i="1"/>
  <c r="AD19" i="1"/>
  <c r="AE19" i="1"/>
  <c r="AF19" i="1"/>
  <c r="AG19" i="1"/>
  <c r="AH19" i="1"/>
  <c r="AI19" i="1"/>
  <c r="AJ19" i="1"/>
  <c r="AK19" i="1"/>
  <c r="AL19" i="1"/>
  <c r="AM19" i="1"/>
  <c r="AN19" i="1"/>
  <c r="AO19" i="1"/>
  <c r="AP19" i="1"/>
  <c r="AQ19" i="1"/>
  <c r="AR19" i="1"/>
  <c r="AS19" i="1"/>
  <c r="AT19" i="1"/>
  <c r="AU19" i="1"/>
  <c r="AV19" i="1"/>
  <c r="AW19" i="1"/>
  <c r="AX19" i="1"/>
  <c r="AY19" i="1"/>
  <c r="AZ19" i="1"/>
  <c r="BA19" i="1"/>
  <c r="BB19" i="1"/>
  <c r="BC19" i="1"/>
  <c r="BD19" i="1"/>
  <c r="BE19" i="1"/>
  <c r="BF19" i="1"/>
  <c r="BW19" i="1"/>
  <c r="BX19" i="1"/>
  <c r="BY19" i="1"/>
  <c r="BZ19" i="1"/>
  <c r="CA19" i="1"/>
  <c r="CB19" i="1"/>
  <c r="CC19" i="1"/>
  <c r="CD19" i="1"/>
  <c r="CE19" i="1"/>
  <c r="CF19" i="1"/>
  <c r="CG19" i="1"/>
  <c r="CH19" i="1"/>
  <c r="CI19" i="1"/>
  <c r="CJ19" i="1"/>
  <c r="CK19" i="1"/>
  <c r="CL19" i="1"/>
  <c r="CM19" i="1"/>
  <c r="CN19" i="1"/>
  <c r="BG19" i="1"/>
  <c r="BH19" i="1"/>
  <c r="BI19" i="1"/>
  <c r="BJ19" i="1"/>
  <c r="BK19" i="1"/>
  <c r="BL19" i="1"/>
  <c r="BM19" i="1"/>
  <c r="BN19" i="1"/>
  <c r="BO19" i="1"/>
  <c r="BP19" i="1"/>
  <c r="BQ19" i="1"/>
  <c r="BR19" i="1"/>
  <c r="BS19" i="1"/>
  <c r="BT19" i="1"/>
  <c r="BU19" i="1"/>
  <c r="BV19" i="1"/>
  <c r="CO19" i="1"/>
  <c r="CP19" i="1"/>
  <c r="CQ19" i="1"/>
  <c r="CR19" i="1"/>
  <c r="CS19" i="1"/>
  <c r="CT19" i="1"/>
  <c r="C19" i="1"/>
  <c r="D19" i="1"/>
  <c r="DA19" i="1"/>
  <c r="DB19" i="1"/>
  <c r="DC19" i="1"/>
  <c r="DD19" i="1"/>
  <c r="DE19" i="1"/>
  <c r="DF19" i="1"/>
  <c r="DG19" i="1"/>
  <c r="DH19" i="1"/>
  <c r="DI19" i="1"/>
  <c r="DJ19" i="1"/>
  <c r="DK19" i="1"/>
  <c r="DL19" i="1"/>
  <c r="DM19" i="1"/>
  <c r="DN19" i="1"/>
  <c r="DO19" i="1"/>
  <c r="DP19" i="1"/>
  <c r="DQ19" i="1"/>
  <c r="DR19" i="1"/>
  <c r="DS19" i="1"/>
  <c r="DT19" i="1"/>
  <c r="DU19" i="1"/>
  <c r="DV19" i="1"/>
  <c r="G20" i="1"/>
  <c r="H20" i="1"/>
  <c r="I20" i="1"/>
  <c r="J20" i="1"/>
  <c r="K20" i="1"/>
  <c r="L20" i="1"/>
  <c r="M20" i="1"/>
  <c r="N20" i="1"/>
  <c r="O20" i="1"/>
  <c r="P20" i="1"/>
  <c r="Q20" i="1"/>
  <c r="R20" i="1"/>
  <c r="S20" i="1"/>
  <c r="T20" i="1"/>
  <c r="U20" i="1"/>
  <c r="V20" i="1"/>
  <c r="W20" i="1"/>
  <c r="X20" i="1"/>
  <c r="Y20" i="1"/>
  <c r="Z20" i="1"/>
  <c r="AA20" i="1"/>
  <c r="AB20" i="1"/>
  <c r="AC20" i="1"/>
  <c r="AD20" i="1"/>
  <c r="AE20" i="1"/>
  <c r="AF20" i="1"/>
  <c r="AG20" i="1"/>
  <c r="AH20" i="1"/>
  <c r="AI20" i="1"/>
  <c r="AJ20" i="1"/>
  <c r="AK20" i="1"/>
  <c r="AL20" i="1"/>
  <c r="AM20" i="1"/>
  <c r="AN20" i="1"/>
  <c r="AO20" i="1"/>
  <c r="AP20" i="1"/>
  <c r="AQ20" i="1"/>
  <c r="AR20" i="1"/>
  <c r="AS20" i="1"/>
  <c r="AT20" i="1"/>
  <c r="AU20" i="1"/>
  <c r="AV20" i="1"/>
  <c r="AW20" i="1"/>
  <c r="AX20" i="1"/>
  <c r="AY20" i="1"/>
  <c r="AZ20" i="1"/>
  <c r="BA20" i="1"/>
  <c r="BB20" i="1"/>
  <c r="BC20" i="1"/>
  <c r="BD20" i="1"/>
  <c r="BE20" i="1"/>
  <c r="BF20" i="1"/>
  <c r="BW20" i="1"/>
  <c r="BX20" i="1"/>
  <c r="BY20" i="1"/>
  <c r="BZ20" i="1"/>
  <c r="CA20" i="1"/>
  <c r="CB20" i="1"/>
  <c r="CC20" i="1"/>
  <c r="CD20" i="1"/>
  <c r="CE20" i="1"/>
  <c r="CF20" i="1"/>
  <c r="CG20" i="1"/>
  <c r="CH20" i="1"/>
  <c r="CI20" i="1"/>
  <c r="CJ20" i="1"/>
  <c r="CK20" i="1"/>
  <c r="CL20" i="1"/>
  <c r="CM20" i="1"/>
  <c r="CN20" i="1"/>
  <c r="BG20" i="1"/>
  <c r="BH20" i="1"/>
  <c r="BI20" i="1"/>
  <c r="BJ20" i="1"/>
  <c r="BK20" i="1"/>
  <c r="BL20" i="1"/>
  <c r="BM20" i="1"/>
  <c r="BN20" i="1"/>
  <c r="BO20" i="1"/>
  <c r="BP20" i="1"/>
  <c r="BQ20" i="1"/>
  <c r="BR20" i="1"/>
  <c r="BS20" i="1"/>
  <c r="BT20" i="1"/>
  <c r="BU20" i="1"/>
  <c r="BV20" i="1"/>
  <c r="CO20" i="1"/>
  <c r="CP20" i="1"/>
  <c r="CQ20" i="1"/>
  <c r="CR20" i="1"/>
  <c r="CS20" i="1"/>
  <c r="CT20" i="1"/>
  <c r="C20" i="1"/>
  <c r="D20" i="1"/>
  <c r="DA20" i="1"/>
  <c r="DB20" i="1"/>
  <c r="DC20" i="1"/>
  <c r="DD20" i="1"/>
  <c r="DE20" i="1"/>
  <c r="DF20" i="1"/>
  <c r="DG20" i="1"/>
  <c r="DH20" i="1"/>
  <c r="DI20" i="1"/>
  <c r="DJ20" i="1"/>
  <c r="DK20" i="1"/>
  <c r="DL20" i="1"/>
  <c r="DM20" i="1"/>
  <c r="DN20" i="1"/>
  <c r="DO20" i="1"/>
  <c r="DP20" i="1"/>
  <c r="DQ20" i="1"/>
  <c r="DR20" i="1"/>
  <c r="DS20" i="1"/>
  <c r="DT20" i="1"/>
  <c r="DU20" i="1"/>
  <c r="DV20" i="1"/>
  <c r="G21" i="1"/>
  <c r="H21" i="1"/>
  <c r="I21" i="1"/>
  <c r="J21" i="1"/>
  <c r="K21" i="1"/>
  <c r="L21" i="1"/>
  <c r="M21" i="1"/>
  <c r="N21" i="1"/>
  <c r="O21" i="1"/>
  <c r="P21" i="1"/>
  <c r="Q21" i="1"/>
  <c r="R21" i="1"/>
  <c r="S21" i="1"/>
  <c r="T21" i="1"/>
  <c r="U21" i="1"/>
  <c r="V21" i="1"/>
  <c r="W21" i="1"/>
  <c r="X21" i="1"/>
  <c r="Y21" i="1"/>
  <c r="Z21" i="1"/>
  <c r="AA21" i="1"/>
  <c r="AB21" i="1"/>
  <c r="AC21" i="1"/>
  <c r="AD21" i="1"/>
  <c r="AE21" i="1"/>
  <c r="AF21" i="1"/>
  <c r="AG21" i="1"/>
  <c r="AH21" i="1"/>
  <c r="AI21" i="1"/>
  <c r="AJ21" i="1"/>
  <c r="AK21" i="1"/>
  <c r="AL21" i="1"/>
  <c r="AM21" i="1"/>
  <c r="AN21" i="1"/>
  <c r="AO21" i="1"/>
  <c r="AP21" i="1"/>
  <c r="AQ21" i="1"/>
  <c r="AR21" i="1"/>
  <c r="AS21" i="1"/>
  <c r="AT21" i="1"/>
  <c r="AU21" i="1"/>
  <c r="AV21" i="1"/>
  <c r="AW21" i="1"/>
  <c r="AX21" i="1"/>
  <c r="AY21" i="1"/>
  <c r="AZ21" i="1"/>
  <c r="BA21" i="1"/>
  <c r="BB21" i="1"/>
  <c r="BC21" i="1"/>
  <c r="BD21" i="1"/>
  <c r="BE21" i="1"/>
  <c r="BF21" i="1"/>
  <c r="BW21" i="1"/>
  <c r="BX21" i="1"/>
  <c r="BY21" i="1"/>
  <c r="BZ21" i="1"/>
  <c r="CA21" i="1"/>
  <c r="CB21" i="1"/>
  <c r="CC21" i="1"/>
  <c r="CD21" i="1"/>
  <c r="CE21" i="1"/>
  <c r="CF21" i="1"/>
  <c r="CG21" i="1"/>
  <c r="CH21" i="1"/>
  <c r="CI21" i="1"/>
  <c r="CJ21" i="1"/>
  <c r="CK21" i="1"/>
  <c r="CL21" i="1"/>
  <c r="CM21" i="1"/>
  <c r="CN21" i="1"/>
  <c r="BG21" i="1"/>
  <c r="BH21" i="1"/>
  <c r="BI21" i="1"/>
  <c r="BJ21" i="1"/>
  <c r="BK21" i="1"/>
  <c r="BL21" i="1"/>
  <c r="BM21" i="1"/>
  <c r="BN21" i="1"/>
  <c r="BO21" i="1"/>
  <c r="BP21" i="1"/>
  <c r="BQ21" i="1"/>
  <c r="BR21" i="1"/>
  <c r="BS21" i="1"/>
  <c r="BT21" i="1"/>
  <c r="BU21" i="1"/>
  <c r="BV21" i="1"/>
  <c r="CO21" i="1"/>
  <c r="CP21" i="1"/>
  <c r="CQ21" i="1"/>
  <c r="CR21" i="1"/>
  <c r="CS21" i="1"/>
  <c r="CT21" i="1"/>
  <c r="C21" i="1"/>
  <c r="D21" i="1"/>
  <c r="DA21" i="1"/>
  <c r="DB21" i="1"/>
  <c r="DC21" i="1"/>
  <c r="DD21" i="1"/>
  <c r="DE21" i="1"/>
  <c r="DF21" i="1"/>
  <c r="DG21" i="1"/>
  <c r="DH21" i="1"/>
  <c r="DI21" i="1"/>
  <c r="DJ21" i="1"/>
  <c r="DK21" i="1"/>
  <c r="DL21" i="1"/>
  <c r="DM21" i="1"/>
  <c r="DN21" i="1"/>
  <c r="DO21" i="1"/>
  <c r="DP21" i="1"/>
  <c r="DQ21" i="1"/>
  <c r="DR21" i="1"/>
  <c r="DS21" i="1"/>
  <c r="DT21" i="1"/>
  <c r="DU21" i="1"/>
  <c r="DV21" i="1"/>
  <c r="G22" i="1"/>
  <c r="H22" i="1"/>
  <c r="I22" i="1"/>
  <c r="J22" i="1"/>
  <c r="K22" i="1"/>
  <c r="L22" i="1"/>
  <c r="M22" i="1"/>
  <c r="N22" i="1"/>
  <c r="O22" i="1"/>
  <c r="P22" i="1"/>
  <c r="Q22" i="1"/>
  <c r="R22" i="1"/>
  <c r="S22" i="1"/>
  <c r="T22" i="1"/>
  <c r="U22" i="1"/>
  <c r="V22" i="1"/>
  <c r="W22" i="1"/>
  <c r="X22" i="1"/>
  <c r="Y22" i="1"/>
  <c r="Z22" i="1"/>
  <c r="AA22" i="1"/>
  <c r="AB22" i="1"/>
  <c r="AC22" i="1"/>
  <c r="AD22" i="1"/>
  <c r="AE22" i="1"/>
  <c r="AF22" i="1"/>
  <c r="AG22" i="1"/>
  <c r="AH22" i="1"/>
  <c r="AI22" i="1"/>
  <c r="AJ22" i="1"/>
  <c r="AK22" i="1"/>
  <c r="AL22" i="1"/>
  <c r="AM22" i="1"/>
  <c r="AN22" i="1"/>
  <c r="AO22" i="1"/>
  <c r="AP22" i="1"/>
  <c r="AQ22" i="1"/>
  <c r="AR22" i="1"/>
  <c r="AS22" i="1"/>
  <c r="AT22" i="1"/>
  <c r="AU22" i="1"/>
  <c r="AV22" i="1"/>
  <c r="AW22" i="1"/>
  <c r="AX22" i="1"/>
  <c r="AY22" i="1"/>
  <c r="AZ22" i="1"/>
  <c r="BA22" i="1"/>
  <c r="BB22" i="1"/>
  <c r="BC22" i="1"/>
  <c r="BD22" i="1"/>
  <c r="BE22" i="1"/>
  <c r="BF22" i="1"/>
  <c r="BW22" i="1"/>
  <c r="BX22" i="1"/>
  <c r="BY22" i="1"/>
  <c r="BZ22" i="1"/>
  <c r="CA22" i="1"/>
  <c r="CB22" i="1"/>
  <c r="CC22" i="1"/>
  <c r="CD22" i="1"/>
  <c r="CE22" i="1"/>
  <c r="CF22" i="1"/>
  <c r="CG22" i="1"/>
  <c r="CH22" i="1"/>
  <c r="CI22" i="1"/>
  <c r="CJ22" i="1"/>
  <c r="CK22" i="1"/>
  <c r="CL22" i="1"/>
  <c r="CM22" i="1"/>
  <c r="CN22" i="1"/>
  <c r="BG22" i="1"/>
  <c r="BH22" i="1"/>
  <c r="BI22" i="1"/>
  <c r="BJ22" i="1"/>
  <c r="BK22" i="1"/>
  <c r="BL22" i="1"/>
  <c r="BM22" i="1"/>
  <c r="BN22" i="1"/>
  <c r="BO22" i="1"/>
  <c r="BP22" i="1"/>
  <c r="BQ22" i="1"/>
  <c r="BR22" i="1"/>
  <c r="BS22" i="1"/>
  <c r="BT22" i="1"/>
  <c r="BU22" i="1"/>
  <c r="BV22" i="1"/>
  <c r="CO22" i="1"/>
  <c r="CP22" i="1"/>
  <c r="CQ22" i="1"/>
  <c r="CR22" i="1"/>
  <c r="CS22" i="1"/>
  <c r="CT22" i="1"/>
  <c r="C22" i="1"/>
  <c r="D22" i="1"/>
  <c r="DA22" i="1"/>
  <c r="DB22" i="1"/>
  <c r="DC22" i="1"/>
  <c r="DD22" i="1"/>
  <c r="DE22" i="1"/>
  <c r="DF22" i="1"/>
  <c r="DG22" i="1"/>
  <c r="DH22" i="1"/>
  <c r="DI22" i="1"/>
  <c r="DJ22" i="1"/>
  <c r="DK22" i="1"/>
  <c r="DL22" i="1"/>
  <c r="DM22" i="1"/>
  <c r="DN22" i="1"/>
  <c r="DO22" i="1"/>
  <c r="DP22" i="1"/>
  <c r="DQ22" i="1"/>
  <c r="DR22" i="1"/>
  <c r="DS22" i="1"/>
  <c r="DT22" i="1"/>
  <c r="DU22" i="1"/>
  <c r="DV22" i="1"/>
  <c r="F16" i="1"/>
  <c r="F17" i="1"/>
  <c r="F18" i="1"/>
  <c r="F19" i="1"/>
  <c r="F20" i="1"/>
  <c r="F21" i="1"/>
  <c r="F22" i="1"/>
  <c r="E16" i="1"/>
  <c r="E17" i="1"/>
  <c r="E18" i="1"/>
  <c r="E19" i="1"/>
  <c r="E20" i="1"/>
  <c r="E21" i="1"/>
  <c r="E22" i="1"/>
  <c r="BB24" i="1" l="1"/>
  <c r="AL24" i="1"/>
  <c r="AD24" i="1"/>
  <c r="V24" i="1"/>
  <c r="O24" i="1"/>
  <c r="CQ25" i="1"/>
  <c r="CJ25" i="1"/>
  <c r="AT24" i="1"/>
  <c r="BH24" i="1"/>
  <c r="BO25" i="1"/>
  <c r="CH24" i="1"/>
  <c r="DP25" i="1"/>
  <c r="DU24" i="1"/>
  <c r="DE24" i="1"/>
  <c r="U25" i="1"/>
  <c r="BK24" i="1"/>
  <c r="AE24" i="1"/>
  <c r="DQ24" i="1"/>
  <c r="DI25" i="1"/>
  <c r="DA25" i="1"/>
  <c r="CO25" i="1"/>
  <c r="BD25" i="1"/>
  <c r="AV25" i="1"/>
  <c r="AN24" i="1"/>
  <c r="AF25" i="1"/>
  <c r="X25" i="1"/>
  <c r="Q24" i="1"/>
  <c r="EZ24" i="1"/>
  <c r="EV24" i="1"/>
  <c r="DH25" i="1"/>
  <c r="BP25" i="1"/>
  <c r="BC24" i="1"/>
  <c r="W24" i="1"/>
  <c r="BZ24" i="1"/>
  <c r="BG25" i="1"/>
  <c r="CW24" i="1"/>
  <c r="EV25" i="1"/>
  <c r="ER24" i="1"/>
  <c r="DX25" i="1"/>
  <c r="BH25" i="1"/>
  <c r="EL25" i="1"/>
  <c r="AN25" i="1"/>
  <c r="AJ25" i="1"/>
  <c r="M25" i="1"/>
  <c r="DM24" i="1"/>
  <c r="CS25" i="1"/>
  <c r="AZ25" i="1"/>
  <c r="AB25" i="1"/>
  <c r="DX24" i="1"/>
  <c r="AF24" i="1"/>
  <c r="DT24" i="1"/>
  <c r="CR25" i="1"/>
  <c r="CL25" i="1"/>
  <c r="AQ25" i="1"/>
  <c r="T25" i="1"/>
  <c r="EL24" i="1"/>
  <c r="EJ24" i="1"/>
  <c r="EC25" i="1"/>
  <c r="DC24" i="1"/>
  <c r="CK24" i="1"/>
  <c r="CD24" i="1"/>
  <c r="EG24" i="1"/>
  <c r="DZ24" i="1"/>
  <c r="EI24" i="1"/>
  <c r="EB24" i="1"/>
  <c r="DQ25" i="1"/>
  <c r="EU24" i="1"/>
  <c r="EN24" i="1"/>
  <c r="DI24" i="1"/>
  <c r="EZ25" i="1"/>
  <c r="CK25" i="1"/>
  <c r="DL25" i="1"/>
  <c r="BS25" i="1"/>
  <c r="AY24" i="1"/>
  <c r="L24" i="1"/>
  <c r="AX25" i="1"/>
  <c r="DK25" i="1"/>
  <c r="BK25" i="1"/>
  <c r="AH24" i="1"/>
  <c r="ET24" i="1"/>
  <c r="DD25" i="1"/>
  <c r="AI24" i="1"/>
  <c r="AH25" i="1"/>
  <c r="S25" i="1"/>
  <c r="K25" i="1"/>
  <c r="DS25" i="1"/>
  <c r="BR25" i="1"/>
  <c r="AP24" i="1"/>
  <c r="Z24" i="1"/>
  <c r="EF24" i="1"/>
  <c r="EW24" i="1"/>
  <c r="DR25" i="1"/>
  <c r="DJ25" i="1"/>
  <c r="DB25" i="1"/>
  <c r="CP24" i="1"/>
  <c r="BQ25" i="1"/>
  <c r="BJ25" i="1"/>
  <c r="CJ24" i="1"/>
  <c r="CC24" i="1"/>
  <c r="BE24" i="1"/>
  <c r="AW24" i="1"/>
  <c r="AO24" i="1"/>
  <c r="AG24" i="1"/>
  <c r="Y24" i="1"/>
  <c r="R24" i="1"/>
  <c r="J24" i="1"/>
  <c r="CZ24" i="1"/>
  <c r="FA24" i="1"/>
  <c r="ES24" i="1"/>
  <c r="EO25" i="1"/>
  <c r="EH25" i="1"/>
  <c r="EA25" i="1"/>
  <c r="DD24" i="1"/>
  <c r="BD24" i="1"/>
  <c r="X24" i="1"/>
  <c r="ER25" i="1"/>
  <c r="CD25" i="1"/>
  <c r="Q25" i="1"/>
  <c r="BI25" i="1"/>
  <c r="CB24" i="1"/>
  <c r="I25" i="1"/>
  <c r="CY24" i="1"/>
  <c r="EU25" i="1"/>
  <c r="EN25" i="1"/>
  <c r="EG25" i="1"/>
  <c r="DZ25" i="1"/>
  <c r="DS24" i="1"/>
  <c r="CC25" i="1"/>
  <c r="AI25" i="1"/>
  <c r="DP24" i="1"/>
  <c r="DH24" i="1"/>
  <c r="D25" i="1"/>
  <c r="CI24" i="1"/>
  <c r="CA24" i="1"/>
  <c r="BC25" i="1"/>
  <c r="AU25" i="1"/>
  <c r="AM25" i="1"/>
  <c r="AE25" i="1"/>
  <c r="W25" i="1"/>
  <c r="P25" i="1"/>
  <c r="H25" i="1"/>
  <c r="CX24" i="1"/>
  <c r="ET25" i="1"/>
  <c r="EM25" i="1"/>
  <c r="EF25" i="1"/>
  <c r="DY25" i="1"/>
  <c r="DA24" i="1"/>
  <c r="BS24" i="1"/>
  <c r="AV24" i="1"/>
  <c r="CB25" i="1"/>
  <c r="L25" i="1"/>
  <c r="BO24" i="1"/>
  <c r="BG24" i="1"/>
  <c r="BB25" i="1"/>
  <c r="AT25" i="1"/>
  <c r="AL25" i="1"/>
  <c r="AD25" i="1"/>
  <c r="V25" i="1"/>
  <c r="O25" i="1"/>
  <c r="G25" i="1"/>
  <c r="FA25" i="1"/>
  <c r="ES25" i="1"/>
  <c r="BR24" i="1"/>
  <c r="AU24" i="1"/>
  <c r="P24" i="1"/>
  <c r="EI25" i="1"/>
  <c r="AY25" i="1"/>
  <c r="BW25" i="1"/>
  <c r="AA24" i="1"/>
  <c r="AP25" i="1"/>
  <c r="Z25" i="1"/>
  <c r="DC25" i="1"/>
  <c r="BF24" i="1"/>
  <c r="S24" i="1"/>
  <c r="CH25" i="1"/>
  <c r="BZ25" i="1"/>
  <c r="G24" i="1"/>
  <c r="DO25" i="1"/>
  <c r="DG25" i="1"/>
  <c r="DO24" i="1"/>
  <c r="DG24" i="1"/>
  <c r="BV24" i="1"/>
  <c r="DV24" i="1"/>
  <c r="DN24" i="1"/>
  <c r="DF24" i="1"/>
  <c r="CT25" i="1"/>
  <c r="BU24" i="1"/>
  <c r="BN24" i="1"/>
  <c r="CN24" i="1"/>
  <c r="CG25" i="1"/>
  <c r="BY25" i="1"/>
  <c r="BA25" i="1"/>
  <c r="AS25" i="1"/>
  <c r="AK25" i="1"/>
  <c r="AC25" i="1"/>
  <c r="N25" i="1"/>
  <c r="F25" i="1"/>
  <c r="CZ25" i="1"/>
  <c r="CV25" i="1"/>
  <c r="EK24" i="1"/>
  <c r="EE24" i="1"/>
  <c r="DW24" i="1"/>
  <c r="DL24" i="1"/>
  <c r="CO24" i="1"/>
  <c r="BP24" i="1"/>
  <c r="I24" i="1"/>
  <c r="EB25" i="1"/>
  <c r="BV25" i="1"/>
  <c r="AA25" i="1"/>
  <c r="DT25" i="1"/>
  <c r="CR24" i="1"/>
  <c r="BL25" i="1"/>
  <c r="CE25" i="1"/>
  <c r="AQ24" i="1"/>
  <c r="T24" i="1"/>
  <c r="BF25" i="1"/>
  <c r="CQ24" i="1"/>
  <c r="AX24" i="1"/>
  <c r="K24" i="1"/>
  <c r="EM24" i="1"/>
  <c r="DY24" i="1"/>
  <c r="C25" i="1"/>
  <c r="DU25" i="1"/>
  <c r="DM25" i="1"/>
  <c r="DE25" i="1"/>
  <c r="CS24" i="1"/>
  <c r="BT24" i="1"/>
  <c r="BM24" i="1"/>
  <c r="CM25" i="1"/>
  <c r="CF25" i="1"/>
  <c r="BX25" i="1"/>
  <c r="AZ24" i="1"/>
  <c r="AR24" i="1"/>
  <c r="AJ24" i="1"/>
  <c r="AB24" i="1"/>
  <c r="U24" i="1"/>
  <c r="M24" i="1"/>
  <c r="E25" i="1"/>
  <c r="CY25" i="1"/>
  <c r="CW25" i="1"/>
  <c r="CU25" i="1"/>
  <c r="EC24" i="1"/>
  <c r="EO24" i="1"/>
  <c r="EH24" i="1"/>
  <c r="EA24" i="1"/>
  <c r="EY24" i="1"/>
  <c r="EQ24" i="1"/>
  <c r="ED24" i="1"/>
  <c r="DK24" i="1"/>
  <c r="BL24" i="1"/>
  <c r="AM24" i="1"/>
  <c r="H24" i="1"/>
  <c r="AR25" i="1"/>
  <c r="EX24" i="1"/>
  <c r="EP24" i="1"/>
  <c r="EY25" i="1"/>
  <c r="EK25" i="1"/>
  <c r="DW25" i="1"/>
  <c r="CM24" i="1"/>
  <c r="BX24" i="1"/>
  <c r="BJ24" i="1"/>
  <c r="ED25" i="1"/>
  <c r="BU25" i="1"/>
  <c r="BN25" i="1"/>
  <c r="EQ25" i="1"/>
  <c r="EE25" i="1"/>
  <c r="CU24" i="1"/>
  <c r="CF24" i="1"/>
  <c r="BQ24" i="1"/>
  <c r="EX25" i="1"/>
  <c r="DR24" i="1"/>
  <c r="DJ24" i="1"/>
  <c r="DB24" i="1"/>
  <c r="CT24" i="1"/>
  <c r="CL24" i="1"/>
  <c r="CE24" i="1"/>
  <c r="BW24" i="1"/>
  <c r="BI24" i="1"/>
  <c r="BA24" i="1"/>
  <c r="AS24" i="1"/>
  <c r="AK24" i="1"/>
  <c r="AC24" i="1"/>
  <c r="N24" i="1"/>
  <c r="EW25" i="1"/>
  <c r="EP25" i="1"/>
  <c r="EJ25" i="1"/>
  <c r="DV25" i="1"/>
  <c r="DN25" i="1"/>
  <c r="DF25" i="1"/>
  <c r="CX25" i="1"/>
  <c r="CP25" i="1"/>
  <c r="CI25" i="1"/>
  <c r="CA25" i="1"/>
  <c r="BT25" i="1"/>
  <c r="BM25" i="1"/>
  <c r="BE25" i="1"/>
  <c r="AW25" i="1"/>
  <c r="AO25" i="1"/>
  <c r="AG25" i="1"/>
  <c r="Y25" i="1"/>
  <c r="R25" i="1"/>
  <c r="J25" i="1"/>
  <c r="CV24" i="1"/>
  <c r="CG24" i="1"/>
  <c r="BY24" i="1"/>
  <c r="E24" i="1"/>
  <c r="D24" i="1"/>
  <c r="CN25" i="1"/>
  <c r="FC15" i="1"/>
  <c r="FC22" i="1"/>
  <c r="FC21" i="1"/>
  <c r="FC20" i="1"/>
  <c r="FC19" i="1"/>
  <c r="FC18" i="1"/>
  <c r="FC16" i="1"/>
  <c r="FC17" i="1"/>
  <c r="O21" i="2"/>
  <c r="O16" i="2"/>
  <c r="O20" i="2"/>
  <c r="O15" i="2"/>
  <c r="O19" i="2"/>
  <c r="O18" i="2"/>
  <c r="O14" i="2"/>
  <c r="O17" i="2"/>
</calcChain>
</file>

<file path=xl/sharedStrings.xml><?xml version="1.0" encoding="utf-8"?>
<sst xmlns="http://schemas.openxmlformats.org/spreadsheetml/2006/main" count="777" uniqueCount="361">
  <si>
    <t>2B Viroporin</t>
  </si>
  <si>
    <t>AAA</t>
  </si>
  <si>
    <t>AAAP</t>
  </si>
  <si>
    <t>AAE</t>
  </si>
  <si>
    <t>ABC</t>
  </si>
  <si>
    <t>ACC</t>
  </si>
  <si>
    <t>ACR3</t>
  </si>
  <si>
    <t>AE</t>
  </si>
  <si>
    <t>AEC</t>
  </si>
  <si>
    <t>AI-2E</t>
  </si>
  <si>
    <t>APC</t>
  </si>
  <si>
    <t>AbgT</t>
  </si>
  <si>
    <t>Amt</t>
  </si>
  <si>
    <t>Annexin</t>
  </si>
  <si>
    <t>ArAE</t>
  </si>
  <si>
    <t>ArsAB</t>
  </si>
  <si>
    <t>ArsB</t>
  </si>
  <si>
    <t>BASS</t>
  </si>
  <si>
    <t>BCCT</t>
  </si>
  <si>
    <t>BUT</t>
  </si>
  <si>
    <t>BenE</t>
  </si>
  <si>
    <t>Bestrophin</t>
  </si>
  <si>
    <t>CCC</t>
  </si>
  <si>
    <t>CDF</t>
  </si>
  <si>
    <t>CEPT</t>
  </si>
  <si>
    <t>CHR</t>
  </si>
  <si>
    <t>CNT</t>
  </si>
  <si>
    <t>CPA1</t>
  </si>
  <si>
    <t>CPA2</t>
  </si>
  <si>
    <t>CRAC-C</t>
  </si>
  <si>
    <t>CTL</t>
  </si>
  <si>
    <t>CaCA</t>
  </si>
  <si>
    <t>ClC</t>
  </si>
  <si>
    <t>Ctr</t>
  </si>
  <si>
    <t>DAACS</t>
  </si>
  <si>
    <t>DASS</t>
  </si>
  <si>
    <t>DMT</t>
  </si>
  <si>
    <t>DNA-T</t>
  </si>
  <si>
    <t>ENT</t>
  </si>
  <si>
    <t>ENaC</t>
  </si>
  <si>
    <t>ESS</t>
  </si>
  <si>
    <t>F-ATPase</t>
  </si>
  <si>
    <t>FBT</t>
  </si>
  <si>
    <t>FNT</t>
  </si>
  <si>
    <t>FeoB</t>
  </si>
  <si>
    <t>GIC</t>
  </si>
  <si>
    <t>GPH</t>
  </si>
  <si>
    <t>GPTS</t>
  </si>
  <si>
    <t>GUP</t>
  </si>
  <si>
    <t>GntP</t>
  </si>
  <si>
    <t>H+-PPase</t>
  </si>
  <si>
    <t>HAAAP</t>
  </si>
  <si>
    <t>HCC</t>
  </si>
  <si>
    <t>ICln</t>
  </si>
  <si>
    <t>IIISP</t>
  </si>
  <si>
    <t>ILT</t>
  </si>
  <si>
    <t>IRK-C</t>
  </si>
  <si>
    <t>IVSP</t>
  </si>
  <si>
    <t>KUP</t>
  </si>
  <si>
    <t>LCT</t>
  </si>
  <si>
    <t>LIC</t>
  </si>
  <si>
    <t>LIV-E</t>
  </si>
  <si>
    <t>LIVCS</t>
  </si>
  <si>
    <t>LctP</t>
  </si>
  <si>
    <t>MC</t>
  </si>
  <si>
    <t>MFS</t>
  </si>
  <si>
    <t>MIP</t>
  </si>
  <si>
    <t>MIT</t>
  </si>
  <si>
    <t>MMgT</t>
  </si>
  <si>
    <t>MOP</t>
  </si>
  <si>
    <t>MPP</t>
  </si>
  <si>
    <t>MPT</t>
  </si>
  <si>
    <t>MTB</t>
  </si>
  <si>
    <t>MTC</t>
  </si>
  <si>
    <t>MerTP</t>
  </si>
  <si>
    <t>MgtE</t>
  </si>
  <si>
    <t>Mot/Exb</t>
  </si>
  <si>
    <t>MscL</t>
  </si>
  <si>
    <t>MscS</t>
  </si>
  <si>
    <t>NCS1</t>
  </si>
  <si>
    <t>NCS2</t>
  </si>
  <si>
    <t>NSCC2</t>
  </si>
  <si>
    <t>NSS</t>
  </si>
  <si>
    <t>NhaA</t>
  </si>
  <si>
    <t>NhaC</t>
  </si>
  <si>
    <t>NhaD</t>
  </si>
  <si>
    <t>NiCoT</t>
  </si>
  <si>
    <t>Nramp</t>
  </si>
  <si>
    <t>OAT</t>
  </si>
  <si>
    <t>OOP</t>
  </si>
  <si>
    <t>OPT</t>
  </si>
  <si>
    <t>Oxa1</t>
  </si>
  <si>
    <t>P-ATPase</t>
  </si>
  <si>
    <t>PCC</t>
  </si>
  <si>
    <t>PNaS</t>
  </si>
  <si>
    <t>POT</t>
  </si>
  <si>
    <t>PPI2</t>
  </si>
  <si>
    <t>PUP</t>
  </si>
  <si>
    <t>Pho1</t>
  </si>
  <si>
    <t>PiT</t>
  </si>
  <si>
    <t>Presenilin</t>
  </si>
  <si>
    <t>Pyocin R2</t>
  </si>
  <si>
    <t>RFC</t>
  </si>
  <si>
    <t>RIR-CaC</t>
  </si>
  <si>
    <t>RND</t>
  </si>
  <si>
    <t>RhtB</t>
  </si>
  <si>
    <t>SSPTS</t>
  </si>
  <si>
    <t>SSS</t>
  </si>
  <si>
    <t>SulP</t>
  </si>
  <si>
    <t>TDT</t>
  </si>
  <si>
    <t>TRAP-T</t>
  </si>
  <si>
    <t>TRIC</t>
  </si>
  <si>
    <t>TRP-CC</t>
  </si>
  <si>
    <t>Tat</t>
  </si>
  <si>
    <t>TerC</t>
  </si>
  <si>
    <t>ThrE</t>
  </si>
  <si>
    <t>Trk</t>
  </si>
  <si>
    <t>UBS1</t>
  </si>
  <si>
    <t>UT</t>
  </si>
  <si>
    <t>VIC</t>
  </si>
  <si>
    <t>VIT</t>
  </si>
  <si>
    <t>YggT</t>
  </si>
  <si>
    <t>YhaG</t>
  </si>
  <si>
    <t>ZIP</t>
  </si>
  <si>
    <t>I</t>
  </si>
  <si>
    <t>IA</t>
  </si>
  <si>
    <t>IC</t>
  </si>
  <si>
    <t>ID</t>
  </si>
  <si>
    <t>II</t>
  </si>
  <si>
    <t>III</t>
  </si>
  <si>
    <t>IV</t>
  </si>
  <si>
    <t>V</t>
  </si>
  <si>
    <t>VI</t>
  </si>
  <si>
    <t>VIII</t>
  </si>
  <si>
    <t>Total</t>
  </si>
  <si>
    <t>total</t>
  </si>
  <si>
    <t>other</t>
  </si>
  <si>
    <t>substrate class:</t>
  </si>
  <si>
    <t>genome \ family:</t>
  </si>
  <si>
    <t>total genes</t>
  </si>
  <si>
    <t>Designation</t>
  </si>
  <si>
    <t>Substrate category</t>
  </si>
  <si>
    <t>Choline uptake</t>
  </si>
  <si>
    <t>IB</t>
  </si>
  <si>
    <t>Water</t>
  </si>
  <si>
    <t>zinc</t>
  </si>
  <si>
    <t>cobalt</t>
  </si>
  <si>
    <t>ammonium</t>
  </si>
  <si>
    <t>nickel</t>
  </si>
  <si>
    <t>Cations</t>
  </si>
  <si>
    <t>cyanate</t>
  </si>
  <si>
    <t>sulfate</t>
  </si>
  <si>
    <t>tellurite</t>
  </si>
  <si>
    <t>phosphate</t>
  </si>
  <si>
    <t>phosphonate</t>
  </si>
  <si>
    <t>nitrate</t>
  </si>
  <si>
    <t>tungsten</t>
  </si>
  <si>
    <t>Anions</t>
  </si>
  <si>
    <t>sugar</t>
  </si>
  <si>
    <t>cellobiose</t>
  </si>
  <si>
    <t>ribose</t>
  </si>
  <si>
    <t>benzoate</t>
  </si>
  <si>
    <t>gluconate</t>
  </si>
  <si>
    <t>Carbohydrates/sugars</t>
  </si>
  <si>
    <t>amino acid</t>
  </si>
  <si>
    <t>polyamine</t>
  </si>
  <si>
    <t>taurine</t>
  </si>
  <si>
    <t>urea</t>
  </si>
  <si>
    <t>organic cation</t>
  </si>
  <si>
    <t>Amino acids/proteins</t>
  </si>
  <si>
    <t>nucleoside</t>
  </si>
  <si>
    <t>Nucleotides</t>
  </si>
  <si>
    <t>thiamine</t>
  </si>
  <si>
    <t>cell division</t>
  </si>
  <si>
    <t>Vitamins/cofactors</t>
  </si>
  <si>
    <t>multidrug</t>
  </si>
  <si>
    <t>daunorubicin</t>
  </si>
  <si>
    <t>lipoprotein</t>
  </si>
  <si>
    <t>Antimicrobials/lipids – hydrophobic compounds</t>
  </si>
  <si>
    <t>?</t>
  </si>
  <si>
    <t>Other/Unknown</t>
  </si>
  <si>
    <t>Annexin - mechanosensitive ion transporter</t>
  </si>
  <si>
    <t>genome \ substrate class:</t>
  </si>
  <si>
    <t>ADP:ATP antiporter</t>
  </si>
  <si>
    <t>tryptophan/tyrosine</t>
  </si>
  <si>
    <t>aspartate:alanine antiporter</t>
  </si>
  <si>
    <t>? (Fe-S assembly/SufBCD system)</t>
  </si>
  <si>
    <t>? (Fe-S cluster assembly/ATM1 precusor)</t>
  </si>
  <si>
    <t>? (Uup homolog/duplicated ATPase)</t>
  </si>
  <si>
    <t>amino acid (glutamine/glutamate/aspartate?)</t>
  </si>
  <si>
    <t>branched-chain amino acid</t>
  </si>
  <si>
    <t>cobalamin</t>
  </si>
  <si>
    <t>cobalamin/Fe3+-siderophores</t>
  </si>
  <si>
    <t>cobalt ion</t>
  </si>
  <si>
    <t>CydC/CydD homolog</t>
  </si>
  <si>
    <t>D-methionine</t>
  </si>
  <si>
    <t>dipeptide/oligopeptide</t>
  </si>
  <si>
    <t>glutamate gated ion channel</t>
  </si>
  <si>
    <t>glycine betaine</t>
  </si>
  <si>
    <t>glycine betaine/L-proline</t>
  </si>
  <si>
    <t>heme</t>
  </si>
  <si>
    <t>heme export</t>
  </si>
  <si>
    <t>iron-hydroxamate</t>
  </si>
  <si>
    <t>leucine/valine</t>
  </si>
  <si>
    <t>lipid A</t>
  </si>
  <si>
    <t>manganese/zinc ion</t>
  </si>
  <si>
    <t>mitochondrial peptide export (ABCB/TAP)</t>
  </si>
  <si>
    <t>molybdate</t>
  </si>
  <si>
    <t>multidrug (ABCG/PDR-type)</t>
  </si>
  <si>
    <t>multidrug?</t>
  </si>
  <si>
    <t>nitrate/sulfonate/taurine</t>
  </si>
  <si>
    <t>oligopeptide</t>
  </si>
  <si>
    <t>phosphonates</t>
  </si>
  <si>
    <t>polysaccharide export</t>
  </si>
  <si>
    <t>protease secretion</t>
  </si>
  <si>
    <t>spermidine/putrescine</t>
  </si>
  <si>
    <t>sugar (maltose?)</t>
  </si>
  <si>
    <t>sugar (ribose?)</t>
  </si>
  <si>
    <t>toluene tolerance</t>
  </si>
  <si>
    <t>toxin secretion</t>
  </si>
  <si>
    <t>White pigment protein homolog (ABCG)</t>
  </si>
  <si>
    <t>zinc ion</t>
  </si>
  <si>
    <t>aminobenzoyl-glutamate</t>
  </si>
  <si>
    <t>sodium ion/?</t>
  </si>
  <si>
    <t>chloride/bicarbonate anion exchange</t>
  </si>
  <si>
    <t>multidrug/solvent efflux (MmpL homolog/HAE2 subfamily)</t>
  </si>
  <si>
    <t>Autoinducer-2 export</t>
  </si>
  <si>
    <t>arginine:ornithine antiporter</t>
  </si>
  <si>
    <t>cationic amino acid</t>
  </si>
  <si>
    <t>ethanolamine</t>
  </si>
  <si>
    <t>large neutral amino acid</t>
  </si>
  <si>
    <t>fusaric acid efflux?</t>
  </si>
  <si>
    <t>arsenite (ArsA)</t>
  </si>
  <si>
    <t>arsenite (ArsB)</t>
  </si>
  <si>
    <t>sodium ion:bile acid symporter</t>
  </si>
  <si>
    <t>glycine betaine/carnitine/choline</t>
  </si>
  <si>
    <t>Bestrophin anion channel</t>
  </si>
  <si>
    <t>mannose/fructose</t>
  </si>
  <si>
    <t>biotin uptake</t>
  </si>
  <si>
    <t>proton:calcium ion antiporter</t>
  </si>
  <si>
    <t>sodium ion:calcium ion antiporter</t>
  </si>
  <si>
    <t>sodium ion:calcium ion+potassium ion antiporter</t>
  </si>
  <si>
    <t>potassium ion:chloride ion symporter</t>
  </si>
  <si>
    <t>cation efflux</t>
  </si>
  <si>
    <t>chromate ion</t>
  </si>
  <si>
    <t>chloride ion channel</t>
  </si>
  <si>
    <t>sodium ion:nucleoside symporter</t>
  </si>
  <si>
    <t>sodium ion:proton antiporter</t>
  </si>
  <si>
    <t>potassium/sodium ion:proton antiporter</t>
  </si>
  <si>
    <t>copper ion uptake</t>
  </si>
  <si>
    <t>proton/sodium ion:glutamate/aspartate symporter</t>
  </si>
  <si>
    <t>sodium ion:anion symporter</t>
  </si>
  <si>
    <t>sodium ion:dicarboxylate/sulfate</t>
  </si>
  <si>
    <t>drug/metabolite?</t>
  </si>
  <si>
    <t>glucose uptake (GRP subfamily)</t>
  </si>
  <si>
    <t>multidrug efflux (SMR subfamily)</t>
  </si>
  <si>
    <t>multidrug efflux (SMR)</t>
  </si>
  <si>
    <t>multidrug/quaternary ammonium compound efflux (SMR subfamily)</t>
  </si>
  <si>
    <t>nucleotide-sugar</t>
  </si>
  <si>
    <t>phosphate:phosphoenolpyruvate translocator</t>
  </si>
  <si>
    <t>phosphate/phosphoenolpyruvate</t>
  </si>
  <si>
    <t>UDP-galactose:UMP antiporter</t>
  </si>
  <si>
    <t>sodium ion channel</t>
  </si>
  <si>
    <t>sodium ion:glutamate symporter</t>
  </si>
  <si>
    <t>protons</t>
  </si>
  <si>
    <t>folate/biopterin</t>
  </si>
  <si>
    <t>multidrug efflux</t>
  </si>
  <si>
    <t>ferrous ion</t>
  </si>
  <si>
    <t>formate/nitrite</t>
  </si>
  <si>
    <t>multidrug efflux?</t>
  </si>
  <si>
    <t>proton/sodium ion:sugar symporter</t>
  </si>
  <si>
    <t>tetracycline efflux?</t>
  </si>
  <si>
    <t xml:space="preserve">glycerol:proton symporter </t>
  </si>
  <si>
    <t>proton (vacuolar)</t>
  </si>
  <si>
    <t>heavy metal ion</t>
  </si>
  <si>
    <t>hemolysin C (HlyC) homolog</t>
  </si>
  <si>
    <t>nucleotide-sensitive anion channel</t>
  </si>
  <si>
    <t>iron ion</t>
  </si>
  <si>
    <t>ATP-sensitive inward rectifier potassium ion channel</t>
  </si>
  <si>
    <t>potassium ion uptake</t>
  </si>
  <si>
    <t>L-lactate</t>
  </si>
  <si>
    <t>branched-chain amino acid efflux (AzlC)</t>
  </si>
  <si>
    <t>mercuric ion</t>
  </si>
  <si>
    <t>4-hydroxyphenylacetate</t>
  </si>
  <si>
    <t>Acetyl-CoA:CoA antiporter</t>
  </si>
  <si>
    <t>D-galactonate</t>
  </si>
  <si>
    <t>glycerol-3-phosphate</t>
  </si>
  <si>
    <t>metabolite (benzoate?)</t>
  </si>
  <si>
    <t>monocarboxylate</t>
  </si>
  <si>
    <t>multidrug efflux (Bcr/CflA subfamily)</t>
  </si>
  <si>
    <t>nitrate/nitrite</t>
  </si>
  <si>
    <t>oxalate:formate antiporter</t>
  </si>
  <si>
    <t>sodium ion:phosphate symporter</t>
  </si>
  <si>
    <t>sugar efflux?</t>
  </si>
  <si>
    <t>tellurium ion efflux</t>
  </si>
  <si>
    <t>magnesium ion</t>
  </si>
  <si>
    <t>glycerol uptake</t>
  </si>
  <si>
    <t>magnesium/cobalt ion</t>
  </si>
  <si>
    <t>virulence factor MviN</t>
  </si>
  <si>
    <t>inner membrane translocase (import) Tim10</t>
  </si>
  <si>
    <t>inner membrane translocase (import) Tim17</t>
  </si>
  <si>
    <t>large-conductance mechanosensitive ion channel</t>
  </si>
  <si>
    <t>small-conductance mechanosensitive ion channel</t>
  </si>
  <si>
    <t>tricarboxylates</t>
  </si>
  <si>
    <t>cytosine/purines/uracil/thiamine/allantoin</t>
  </si>
  <si>
    <t>xanthine/uracil</t>
  </si>
  <si>
    <t>nickel ion</t>
  </si>
  <si>
    <t>manganese/iron ion</t>
  </si>
  <si>
    <t>preprotein translocase Sec62</t>
  </si>
  <si>
    <t>protein translocase Sec62 homolog</t>
  </si>
  <si>
    <t>sodium ion:solute symporter</t>
  </si>
  <si>
    <t>60 KD inner membrane protein OxaA homolog</t>
  </si>
  <si>
    <t>cadmium ion</t>
  </si>
  <si>
    <t>calcium ion</t>
  </si>
  <si>
    <t>calcium ion/manganese ion</t>
  </si>
  <si>
    <t>copper ion</t>
  </si>
  <si>
    <t>phospholipid</t>
  </si>
  <si>
    <t>plasma proton</t>
  </si>
  <si>
    <t>sodium ion:potassium ion antiporter</t>
  </si>
  <si>
    <t>zinc/cadmium/cobalt ion</t>
  </si>
  <si>
    <t>multidrug/exoprotein? (EcsBA homolog)</t>
  </si>
  <si>
    <t>potassium ion</t>
  </si>
  <si>
    <t>potassium ion channel</t>
  </si>
  <si>
    <t>transient receptor potential calcium ion channel</t>
  </si>
  <si>
    <t>proton:dipeptide/tripeptide symporter</t>
  </si>
  <si>
    <t>lead uptake</t>
  </si>
  <si>
    <t>archaeal calcium ion channel (Presenilin homolog)</t>
  </si>
  <si>
    <t>peptide uptake</t>
  </si>
  <si>
    <t>phage P2 tail fiber protein</t>
  </si>
  <si>
    <t>amino acid efflux</t>
  </si>
  <si>
    <t>calcium ion channel</t>
  </si>
  <si>
    <t>cobalt/zinc/cadmium ion efflux (HME subfamily)</t>
  </si>
  <si>
    <t>multidrug/solvent efflux (HAE1 subfamily)</t>
  </si>
  <si>
    <t>multidrug/solvent efflux (HAE3 subfamily)</t>
  </si>
  <si>
    <t>Patched (Ptc) segmentation polarity protein homolog</t>
  </si>
  <si>
    <t>protein export (SecDF)</t>
  </si>
  <si>
    <t>sodium ion:proline symporter</t>
  </si>
  <si>
    <t>protein export</t>
  </si>
  <si>
    <t>C4-dicarboxylate</t>
  </si>
  <si>
    <t>D-galactose/galactoside</t>
  </si>
  <si>
    <t>vacuolar iron uptake transporter homolog</t>
  </si>
  <si>
    <t>tryptophan uptake</t>
  </si>
  <si>
    <t>Family</t>
  </si>
  <si>
    <t>Substrate(s)</t>
  </si>
  <si>
    <t>B)</t>
  </si>
  <si>
    <t>A)</t>
  </si>
  <si>
    <t>I2O ratio*</t>
  </si>
  <si>
    <t>*I2O - inorganic to organic compound transporter ratio (classes IC+D / II+III)</t>
  </si>
  <si>
    <t>t-test(phaeocystis,other)</t>
  </si>
  <si>
    <t>Phaant1</t>
  </si>
  <si>
    <t>Phaglo1</t>
  </si>
  <si>
    <t>Phacord1</t>
  </si>
  <si>
    <t>Chrpa1</t>
  </si>
  <si>
    <t>Chrsp1</t>
  </si>
  <si>
    <t>Emihu1</t>
  </si>
  <si>
    <t>Dialut1</t>
  </si>
  <si>
    <t>H-ind</t>
  </si>
  <si>
    <r>
      <t xml:space="preserve">Supplementary Table S7: Transporters in </t>
    </r>
    <r>
      <rPr>
        <b/>
        <i/>
        <sz val="12"/>
        <color rgb="FF000000"/>
        <rFont val="Calibri"/>
        <family val="2"/>
        <scheme val="minor"/>
      </rPr>
      <t>Phaeocystis</t>
    </r>
    <r>
      <rPr>
        <b/>
        <sz val="12"/>
        <color rgb="FF000000"/>
        <rFont val="Calibri"/>
        <family val="2"/>
        <scheme val="minor"/>
      </rPr>
      <t xml:space="preserve"> and other haptophytes. </t>
    </r>
    <r>
      <rPr>
        <sz val="12"/>
        <color rgb="FF000000"/>
        <rFont val="Calibri"/>
        <family val="2"/>
        <scheme val="minor"/>
      </rPr>
      <t xml:space="preserve">Table shows the A) counts and B) total gene model normalized counts of transporter genes assigned to families (i.e., per 100k genes). Phacord1 shows a higher normalized count of transporter genes than other </t>
    </r>
    <r>
      <rPr>
        <i/>
        <sz val="12"/>
        <color rgb="FF000000"/>
        <rFont val="Calibri"/>
        <family val="2"/>
        <scheme val="minor"/>
      </rPr>
      <t>Phaeocystis</t>
    </r>
    <r>
      <rPr>
        <sz val="12"/>
        <color rgb="FF000000"/>
        <rFont val="Calibri"/>
        <family val="2"/>
        <scheme val="minor"/>
      </rPr>
      <t>. Gene families and substrate classes explained on the third sheet.</t>
    </r>
  </si>
  <si>
    <r>
      <t xml:space="preserve">Supplementary Table S7, continued. </t>
    </r>
    <r>
      <rPr>
        <sz val="12"/>
        <color rgb="FF000000"/>
        <rFont val="Calibri"/>
        <family val="2"/>
        <scheme val="minor"/>
      </rPr>
      <t xml:space="preserve">Table shows the A) counts and B) total gene model normalized counts of transporter genes assigned to substrate classes (i.e., transporter genes per 100k genes). The I2O ratio shows the ratio between inorganic (anion+cation) and organic (sugar+amino acid) transporters. The lower I2O ratio in Phacord1 compared to other </t>
    </r>
    <r>
      <rPr>
        <i/>
        <sz val="12"/>
        <color rgb="FF000000"/>
        <rFont val="Calibri"/>
        <family val="2"/>
        <scheme val="minor"/>
      </rPr>
      <t>Phaeocystis</t>
    </r>
    <r>
      <rPr>
        <sz val="12"/>
        <color rgb="FF000000"/>
        <rFont val="Calibri"/>
        <family val="2"/>
        <scheme val="minor"/>
      </rPr>
      <t xml:space="preserve">, particularly Phaant1, is apparently a result of selective transporter gene expansion. </t>
    </r>
  </si>
  <si>
    <t>Heterotrophy-idx</t>
  </si>
  <si>
    <t>Pavlov2436_1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</si>
</sst>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b/>
      <sz val="12"/>
      <color theme="1"/>
      <name val="Calibri"/>
      <family val="2"/>
      <scheme val="minor"/>
    </font>
    <font>
      <sz val="12"/>
      <color theme="0"/>
      <name val="Calibri"/>
      <family val="2"/>
      <scheme val="minor"/>
    </font>
    <font>
      <sz val="12"/>
      <color rgb="FF000000"/>
      <name val="Calibri"/>
      <family val="2"/>
      <scheme val="minor"/>
    </font>
    <font>
      <b/>
      <sz val="12"/>
      <color rgb="FF000000"/>
      <name val="Calibri"/>
      <family val="2"/>
      <scheme val="minor"/>
    </font>
    <font>
      <i/>
      <sz val="12"/>
      <color rgb="FF000000"/>
      <name val="Calibri"/>
      <family val="2"/>
      <scheme val="minor"/>
    </font>
    <font>
      <b/>
      <i/>
      <sz val="12"/>
      <color rgb="FF000000"/>
      <name val="Calibri"/>
      <family val="2"/>
      <scheme val="minor"/>
    </font>
    <font>
      <sz val="12"/>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tint="-4.9989318521683403E-2"/>
        <bgColor indexed="64"/>
      </patternFill>
    </fill>
  </fills>
  <borders count="1">
    <border>
      <left/>
      <right/>
      <top/>
      <bottom/>
      <diagonal/>
    </border>
  </borders>
  <cellStyleXfs count="1">
    <xf numFmtId="0" fontId="0" fillId="0" borderId="0"/>
  </cellStyleXfs>
  <cellXfs count="69">
    <xf numFmtId="0" fontId="0" fillId="0" borderId="0" xfId="0"/>
    <xf numFmtId="2" fontId="0" fillId="0" borderId="0" xfId="0" applyNumberFormat="1"/>
    <xf numFmtId="0" fontId="1" fillId="0" borderId="0" xfId="0" applyFont="1"/>
    <xf numFmtId="0" fontId="0" fillId="2" borderId="0" xfId="0" applyFill="1"/>
    <xf numFmtId="0" fontId="1" fillId="0" borderId="0" xfId="0" applyFont="1" applyAlignment="1">
      <alignment textRotation="45"/>
    </xf>
    <xf numFmtId="0" fontId="0" fillId="3" borderId="0" xfId="0" applyFill="1"/>
    <xf numFmtId="2" fontId="0" fillId="3" borderId="0" xfId="0" applyNumberFormat="1" applyFill="1"/>
    <xf numFmtId="0" fontId="0" fillId="4" borderId="0" xfId="0" applyFill="1"/>
    <xf numFmtId="2" fontId="0" fillId="4" borderId="0" xfId="0" applyNumberFormat="1" applyFill="1"/>
    <xf numFmtId="0" fontId="0" fillId="5" borderId="0" xfId="0" applyFill="1"/>
    <xf numFmtId="2" fontId="0" fillId="5" borderId="0" xfId="0" applyNumberFormat="1" applyFill="1"/>
    <xf numFmtId="0" fontId="0" fillId="6" borderId="0" xfId="0" applyFill="1"/>
    <xf numFmtId="2" fontId="0" fillId="6" borderId="0" xfId="0" applyNumberFormat="1" applyFill="1"/>
    <xf numFmtId="0" fontId="0" fillId="7" borderId="0" xfId="0" applyFill="1"/>
    <xf numFmtId="2" fontId="0" fillId="7" borderId="0" xfId="0" applyNumberFormat="1" applyFill="1"/>
    <xf numFmtId="0" fontId="0" fillId="8" borderId="0" xfId="0" applyFill="1"/>
    <xf numFmtId="2" fontId="0" fillId="8" borderId="0" xfId="0" applyNumberFormat="1" applyFill="1"/>
    <xf numFmtId="0" fontId="0" fillId="9" borderId="0" xfId="0" applyFill="1"/>
    <xf numFmtId="2" fontId="0" fillId="9" borderId="0" xfId="0" applyNumberFormat="1" applyFill="1"/>
    <xf numFmtId="2" fontId="0" fillId="2" borderId="0" xfId="0" applyNumberFormat="1" applyFill="1"/>
    <xf numFmtId="0" fontId="0" fillId="10" borderId="0" xfId="0" applyFill="1"/>
    <xf numFmtId="2" fontId="0" fillId="10" borderId="0" xfId="0" applyNumberFormat="1" applyFill="1"/>
    <xf numFmtId="2" fontId="0" fillId="11" borderId="0" xfId="0" applyNumberFormat="1" applyFill="1"/>
    <xf numFmtId="0" fontId="0" fillId="11" borderId="0" xfId="0" applyFill="1"/>
    <xf numFmtId="0" fontId="1" fillId="9" borderId="0" xfId="0" applyFont="1" applyFill="1" applyAlignment="1">
      <alignment textRotation="45"/>
    </xf>
    <xf numFmtId="0" fontId="1" fillId="2" borderId="0" xfId="0" applyFont="1" applyFill="1" applyAlignment="1">
      <alignment textRotation="45"/>
    </xf>
    <xf numFmtId="0" fontId="1" fillId="10" borderId="0" xfId="0" applyFont="1" applyFill="1" applyAlignment="1">
      <alignment textRotation="45"/>
    </xf>
    <xf numFmtId="0" fontId="1" fillId="11" borderId="0" xfId="0" applyFont="1" applyFill="1" applyAlignment="1">
      <alignment textRotation="45"/>
    </xf>
    <xf numFmtId="0" fontId="1" fillId="8" borderId="0" xfId="0" applyFont="1" applyFill="1" applyAlignment="1">
      <alignment textRotation="45"/>
    </xf>
    <xf numFmtId="0" fontId="1" fillId="7" borderId="0" xfId="0" applyFont="1" applyFill="1" applyAlignment="1">
      <alignment textRotation="45"/>
    </xf>
    <xf numFmtId="0" fontId="1" fillId="6" borderId="0" xfId="0" applyFont="1" applyFill="1" applyAlignment="1">
      <alignment textRotation="45"/>
    </xf>
    <xf numFmtId="0" fontId="1" fillId="5" borderId="0" xfId="0" applyFont="1" applyFill="1" applyAlignment="1">
      <alignment textRotation="45"/>
    </xf>
    <xf numFmtId="0" fontId="1" fillId="4" borderId="0" xfId="0" applyFont="1" applyFill="1" applyAlignment="1">
      <alignment textRotation="45"/>
    </xf>
    <xf numFmtId="0" fontId="1" fillId="3" borderId="0" xfId="0" applyFont="1" applyFill="1" applyAlignment="1">
      <alignment textRotation="45"/>
    </xf>
    <xf numFmtId="2" fontId="1" fillId="0" borderId="0" xfId="0" applyNumberFormat="1" applyFont="1"/>
    <xf numFmtId="0" fontId="0" fillId="0" borderId="0" xfId="0" applyAlignment="1">
      <alignment horizontal="left" vertical="center" wrapText="1"/>
    </xf>
    <xf numFmtId="0" fontId="0" fillId="0" borderId="0" xfId="0" applyAlignment="1">
      <alignment vertical="center" wrapText="1"/>
    </xf>
    <xf numFmtId="0" fontId="1" fillId="0" borderId="0" xfId="0" applyFont="1" applyAlignment="1">
      <alignment horizontal="left" vertical="center" wrapText="1"/>
    </xf>
    <xf numFmtId="0" fontId="1" fillId="9" borderId="0" xfId="0" applyFont="1" applyFill="1"/>
    <xf numFmtId="0" fontId="1" fillId="2" borderId="0" xfId="0" applyFont="1" applyFill="1"/>
    <xf numFmtId="0" fontId="1" fillId="10" borderId="0" xfId="0" applyFont="1" applyFill="1"/>
    <xf numFmtId="0" fontId="1" fillId="11" borderId="0" xfId="0" applyFont="1" applyFill="1"/>
    <xf numFmtId="0" fontId="1" fillId="8" borderId="0" xfId="0" applyFont="1" applyFill="1"/>
    <xf numFmtId="0" fontId="1" fillId="7" borderId="0" xfId="0" applyFont="1" applyFill="1"/>
    <xf numFmtId="0" fontId="1" fillId="6" borderId="0" xfId="0" applyFont="1" applyFill="1"/>
    <xf numFmtId="0" fontId="1" fillId="5" borderId="0" xfId="0" applyFont="1" applyFill="1"/>
    <xf numFmtId="0" fontId="1" fillId="4" borderId="0" xfId="0" applyFont="1" applyFill="1"/>
    <xf numFmtId="0" fontId="1" fillId="12" borderId="0" xfId="0" applyFont="1" applyFill="1"/>
    <xf numFmtId="0" fontId="0" fillId="12" borderId="0" xfId="0" applyFill="1"/>
    <xf numFmtId="0" fontId="1" fillId="3" borderId="0" xfId="0" applyFont="1" applyFill="1"/>
    <xf numFmtId="2" fontId="0" fillId="12" borderId="0" xfId="0" applyNumberFormat="1" applyFill="1"/>
    <xf numFmtId="0" fontId="1" fillId="12" borderId="0" xfId="0" applyFont="1" applyFill="1" applyAlignment="1">
      <alignment textRotation="45"/>
    </xf>
    <xf numFmtId="0" fontId="1" fillId="0" borderId="0" xfId="0" applyFont="1" applyAlignment="1">
      <alignment vertical="center" wrapText="1"/>
    </xf>
    <xf numFmtId="0" fontId="2" fillId="0" borderId="0" xfId="0" applyFont="1"/>
    <xf numFmtId="2" fontId="2" fillId="0" borderId="0" xfId="0" applyNumberFormat="1" applyFont="1"/>
    <xf numFmtId="0" fontId="7" fillId="0" borderId="0" xfId="0" applyFont="1"/>
    <xf numFmtId="2" fontId="7" fillId="0" borderId="0" xfId="0" applyNumberFormat="1" applyFont="1"/>
    <xf numFmtId="0" fontId="4" fillId="0" borderId="0" xfId="0" applyFont="1" applyAlignment="1">
      <alignment horizontal="left" vertical="top" wrapText="1"/>
    </xf>
    <xf numFmtId="0" fontId="1" fillId="2" borderId="0" xfId="0" applyFont="1" applyFill="1" applyAlignment="1">
      <alignment horizontal="center"/>
    </xf>
    <xf numFmtId="0" fontId="1" fillId="10" borderId="0" xfId="0" applyFont="1" applyFill="1" applyAlignment="1">
      <alignment horizontal="center"/>
    </xf>
    <xf numFmtId="0" fontId="1" fillId="11" borderId="0" xfId="0" applyFont="1" applyFill="1" applyAlignment="1">
      <alignment horizontal="center"/>
    </xf>
    <xf numFmtId="0" fontId="1" fillId="5" borderId="0" xfId="0" applyFont="1" applyFill="1" applyAlignment="1">
      <alignment horizontal="center"/>
    </xf>
    <xf numFmtId="0" fontId="1" fillId="8" borderId="0" xfId="0" applyFont="1" applyFill="1" applyAlignment="1">
      <alignment horizontal="center"/>
    </xf>
    <xf numFmtId="0" fontId="1" fillId="9" borderId="0" xfId="0" applyFont="1" applyFill="1" applyAlignment="1">
      <alignment horizontal="center"/>
    </xf>
    <xf numFmtId="0" fontId="1" fillId="3" borderId="0" xfId="0" applyFont="1" applyFill="1" applyAlignment="1">
      <alignment horizontal="center"/>
    </xf>
    <xf numFmtId="0" fontId="1" fillId="4" borderId="0" xfId="0" applyFont="1" applyFill="1" applyAlignment="1">
      <alignment horizontal="center"/>
    </xf>
    <xf numFmtId="0" fontId="1" fillId="7" borderId="0" xfId="0" applyFont="1" applyFill="1" applyAlignment="1">
      <alignment horizontal="center"/>
    </xf>
    <xf numFmtId="0" fontId="1" fillId="12" borderId="0" xfId="0" applyFont="1" applyFill="1" applyAlignment="1">
      <alignment horizontal="center"/>
    </xf>
    <xf numFmtId="0" fontId="1" fillId="6"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C8EBF-B146-3147-94E9-1ACE125CEFAF}">
  <dimension ref="A1:FD25"/>
  <sheetViews>
    <sheetView tabSelected="1" workbookViewId="0">
      <pane xSplit="1" topLeftCell="DY1" activePane="topRight" state="frozen"/>
      <selection pane="topRight" activeCell="EC24" sqref="EC24"/>
    </sheetView>
  </sheetViews>
  <sheetFormatPr baseColWidth="10" defaultRowHeight="16" x14ac:dyDescent="0.2"/>
  <cols>
    <col min="1" max="1" width="24.83203125" customWidth="1"/>
    <col min="2" max="2" width="0" hidden="1" customWidth="1"/>
    <col min="3" max="157" width="6.33203125" customWidth="1"/>
  </cols>
  <sheetData>
    <row r="1" spans="1:160" ht="60" customHeight="1" x14ac:dyDescent="0.2">
      <c r="A1" s="57" t="s">
        <v>357</v>
      </c>
      <c r="B1" s="57"/>
      <c r="C1" s="57"/>
      <c r="D1" s="57"/>
      <c r="E1" s="57"/>
      <c r="F1" s="57"/>
      <c r="G1" s="57"/>
      <c r="H1" s="57"/>
      <c r="I1" s="57"/>
      <c r="J1" s="57"/>
      <c r="K1" s="57"/>
      <c r="L1" s="57"/>
      <c r="M1" s="57"/>
      <c r="N1" s="57"/>
      <c r="O1" s="57"/>
      <c r="P1" s="57"/>
      <c r="Q1" s="57"/>
      <c r="R1" s="57"/>
      <c r="S1" s="57"/>
      <c r="T1" s="57"/>
      <c r="U1" s="57"/>
    </row>
    <row r="2" spans="1:160" x14ac:dyDescent="0.2">
      <c r="A2" s="2" t="s">
        <v>137</v>
      </c>
      <c r="B2" s="2"/>
      <c r="C2" s="63" t="s">
        <v>124</v>
      </c>
      <c r="D2" s="63"/>
      <c r="E2" s="58" t="s">
        <v>125</v>
      </c>
      <c r="F2" s="58"/>
      <c r="G2" s="59" t="s">
        <v>126</v>
      </c>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60" t="s">
        <v>127</v>
      </c>
      <c r="AU2" s="60"/>
      <c r="AV2" s="60"/>
      <c r="AW2" s="60"/>
      <c r="AX2" s="60"/>
      <c r="AY2" s="60"/>
      <c r="AZ2" s="60"/>
      <c r="BA2" s="60"/>
      <c r="BB2" s="60"/>
      <c r="BC2" s="60"/>
      <c r="BD2" s="60"/>
      <c r="BE2" s="60"/>
      <c r="BF2" s="60"/>
      <c r="BG2" s="62" t="s">
        <v>128</v>
      </c>
      <c r="BH2" s="62"/>
      <c r="BI2" s="62"/>
      <c r="BJ2" s="62"/>
      <c r="BK2" s="62"/>
      <c r="BL2" s="62"/>
      <c r="BM2" s="62"/>
      <c r="BN2" s="62"/>
      <c r="BO2" s="62"/>
      <c r="BP2" s="62"/>
      <c r="BQ2" s="62"/>
      <c r="BR2" s="62"/>
      <c r="BS2" s="62"/>
      <c r="BT2" s="62"/>
      <c r="BU2" s="62"/>
      <c r="BV2" s="62"/>
      <c r="BW2" s="61" t="s">
        <v>129</v>
      </c>
      <c r="BX2" s="61"/>
      <c r="BY2" s="61"/>
      <c r="BZ2" s="61"/>
      <c r="CA2" s="61"/>
      <c r="CB2" s="61"/>
      <c r="CC2" s="61"/>
      <c r="CD2" s="61"/>
      <c r="CE2" s="61"/>
      <c r="CF2" s="61"/>
      <c r="CG2" s="61"/>
      <c r="CH2" s="61"/>
      <c r="CI2" s="61"/>
      <c r="CJ2" s="61"/>
      <c r="CK2" s="61"/>
      <c r="CL2" s="61"/>
      <c r="CM2" s="61"/>
      <c r="CN2" s="61"/>
      <c r="CO2" s="68" t="s">
        <v>130</v>
      </c>
      <c r="CP2" s="68"/>
      <c r="CQ2" s="68"/>
      <c r="CR2" s="68"/>
      <c r="CS2" s="68"/>
      <c r="CT2" s="68"/>
      <c r="CU2" s="66" t="s">
        <v>131</v>
      </c>
      <c r="CV2" s="66"/>
      <c r="CW2" s="66"/>
      <c r="CX2" s="66"/>
      <c r="CY2" s="66"/>
      <c r="CZ2" s="66"/>
      <c r="DA2" s="65" t="s">
        <v>132</v>
      </c>
      <c r="DB2" s="65"/>
      <c r="DC2" s="65"/>
      <c r="DD2" s="65"/>
      <c r="DE2" s="65"/>
      <c r="DF2" s="65"/>
      <c r="DG2" s="65"/>
      <c r="DH2" s="65"/>
      <c r="DI2" s="65"/>
      <c r="DJ2" s="65"/>
      <c r="DK2" s="65"/>
      <c r="DL2" s="65"/>
      <c r="DM2" s="65"/>
      <c r="DN2" s="65"/>
      <c r="DO2" s="65"/>
      <c r="DP2" s="65"/>
      <c r="DQ2" s="65"/>
      <c r="DR2" s="65"/>
      <c r="DS2" s="65"/>
      <c r="DT2" s="65"/>
      <c r="DU2" s="65"/>
      <c r="DV2" s="65"/>
      <c r="DW2" s="65"/>
      <c r="DX2" s="65"/>
      <c r="DY2" s="64" t="s">
        <v>133</v>
      </c>
      <c r="DZ2" s="64"/>
      <c r="EA2" s="67" t="s">
        <v>136</v>
      </c>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row>
    <row r="3" spans="1:160" ht="74" x14ac:dyDescent="0.2">
      <c r="A3" s="2" t="s">
        <v>138</v>
      </c>
      <c r="B3" s="2" t="s">
        <v>139</v>
      </c>
      <c r="C3" s="24" t="s">
        <v>22</v>
      </c>
      <c r="D3" s="24" t="s">
        <v>60</v>
      </c>
      <c r="E3" s="25" t="s">
        <v>77</v>
      </c>
      <c r="F3" s="25" t="s">
        <v>78</v>
      </c>
      <c r="G3" s="26" t="s">
        <v>4</v>
      </c>
      <c r="H3" s="26" t="s">
        <v>6</v>
      </c>
      <c r="I3" s="26" t="s">
        <v>8</v>
      </c>
      <c r="J3" s="26" t="s">
        <v>12</v>
      </c>
      <c r="K3" s="26" t="s">
        <v>17</v>
      </c>
      <c r="L3" s="26" t="s">
        <v>23</v>
      </c>
      <c r="M3" s="26" t="s">
        <v>27</v>
      </c>
      <c r="N3" s="26" t="s">
        <v>28</v>
      </c>
      <c r="O3" s="26" t="s">
        <v>31</v>
      </c>
      <c r="P3" s="26" t="s">
        <v>33</v>
      </c>
      <c r="Q3" s="26" t="s">
        <v>39</v>
      </c>
      <c r="R3" s="26" t="s">
        <v>41</v>
      </c>
      <c r="S3" s="26" t="s">
        <v>44</v>
      </c>
      <c r="T3" s="26" t="s">
        <v>45</v>
      </c>
      <c r="U3" s="26" t="s">
        <v>50</v>
      </c>
      <c r="V3" s="26" t="s">
        <v>55</v>
      </c>
      <c r="W3" s="26" t="s">
        <v>56</v>
      </c>
      <c r="X3" s="26" t="s">
        <v>58</v>
      </c>
      <c r="Y3" s="26" t="s">
        <v>65</v>
      </c>
      <c r="Z3" s="26" t="s">
        <v>67</v>
      </c>
      <c r="AA3" s="26" t="s">
        <v>74</v>
      </c>
      <c r="AB3" s="26" t="s">
        <v>75</v>
      </c>
      <c r="AC3" s="26" t="s">
        <v>81</v>
      </c>
      <c r="AD3" s="26" t="s">
        <v>83</v>
      </c>
      <c r="AE3" s="26" t="s">
        <v>84</v>
      </c>
      <c r="AF3" s="26" t="s">
        <v>85</v>
      </c>
      <c r="AG3" s="26" t="s">
        <v>86</v>
      </c>
      <c r="AH3" s="26" t="s">
        <v>87</v>
      </c>
      <c r="AI3" s="26" t="s">
        <v>92</v>
      </c>
      <c r="AJ3" s="26" t="s">
        <v>93</v>
      </c>
      <c r="AK3" s="26" t="s">
        <v>96</v>
      </c>
      <c r="AL3" s="26" t="s">
        <v>100</v>
      </c>
      <c r="AM3" s="26" t="s">
        <v>103</v>
      </c>
      <c r="AN3" s="26" t="s">
        <v>112</v>
      </c>
      <c r="AO3" s="26" t="s">
        <v>116</v>
      </c>
      <c r="AP3" s="26" t="s">
        <v>117</v>
      </c>
      <c r="AQ3" s="26" t="s">
        <v>119</v>
      </c>
      <c r="AR3" s="26" t="s">
        <v>120</v>
      </c>
      <c r="AS3" s="26" t="s">
        <v>123</v>
      </c>
      <c r="AT3" s="27" t="s">
        <v>4</v>
      </c>
      <c r="AU3" s="27" t="s">
        <v>7</v>
      </c>
      <c r="AV3" s="27" t="s">
        <v>15</v>
      </c>
      <c r="AW3" s="27" t="s">
        <v>16</v>
      </c>
      <c r="AX3" s="27" t="s">
        <v>21</v>
      </c>
      <c r="AY3" s="27" t="s">
        <v>25</v>
      </c>
      <c r="AZ3" s="27" t="s">
        <v>32</v>
      </c>
      <c r="BA3" s="27" t="s">
        <v>35</v>
      </c>
      <c r="BB3" s="27" t="s">
        <v>65</v>
      </c>
      <c r="BC3" s="27" t="s">
        <v>94</v>
      </c>
      <c r="BD3" s="27" t="s">
        <v>99</v>
      </c>
      <c r="BE3" s="27" t="s">
        <v>108</v>
      </c>
      <c r="BF3" s="27" t="s">
        <v>109</v>
      </c>
      <c r="BG3" s="28" t="s">
        <v>4</v>
      </c>
      <c r="BH3" s="28" t="s">
        <v>20</v>
      </c>
      <c r="BI3" s="28" t="s">
        <v>21</v>
      </c>
      <c r="BJ3" s="28" t="s">
        <v>35</v>
      </c>
      <c r="BK3" s="28" t="s">
        <v>36</v>
      </c>
      <c r="BL3" s="28" t="s">
        <v>42</v>
      </c>
      <c r="BM3" s="28" t="s">
        <v>43</v>
      </c>
      <c r="BN3" s="28" t="s">
        <v>46</v>
      </c>
      <c r="BO3" s="28" t="s">
        <v>47</v>
      </c>
      <c r="BP3" s="28" t="s">
        <v>48</v>
      </c>
      <c r="BQ3" s="28" t="s">
        <v>63</v>
      </c>
      <c r="BR3" s="28" t="s">
        <v>65</v>
      </c>
      <c r="BS3" s="28" t="s">
        <v>66</v>
      </c>
      <c r="BT3" s="28" t="s">
        <v>73</v>
      </c>
      <c r="BU3" s="28" t="s">
        <v>82</v>
      </c>
      <c r="BV3" s="28" t="s">
        <v>106</v>
      </c>
      <c r="BW3" s="31" t="s">
        <v>2</v>
      </c>
      <c r="BX3" s="31" t="s">
        <v>3</v>
      </c>
      <c r="BY3" s="31" t="s">
        <v>4</v>
      </c>
      <c r="BZ3" s="31" t="s">
        <v>10</v>
      </c>
      <c r="CA3" s="31" t="s">
        <v>11</v>
      </c>
      <c r="CB3" s="31" t="s">
        <v>18</v>
      </c>
      <c r="CC3" s="31" t="s">
        <v>21</v>
      </c>
      <c r="CD3" s="31" t="s">
        <v>34</v>
      </c>
      <c r="CE3" s="31" t="s">
        <v>40</v>
      </c>
      <c r="CF3" s="31" t="s">
        <v>51</v>
      </c>
      <c r="CG3" s="31" t="s">
        <v>62</v>
      </c>
      <c r="CH3" s="31" t="s">
        <v>65</v>
      </c>
      <c r="CI3" s="31" t="s">
        <v>90</v>
      </c>
      <c r="CJ3" s="31" t="s">
        <v>95</v>
      </c>
      <c r="CK3" s="31" t="s">
        <v>97</v>
      </c>
      <c r="CL3" s="31" t="s">
        <v>107</v>
      </c>
      <c r="CM3" s="31" t="s">
        <v>118</v>
      </c>
      <c r="CN3" s="31" t="s">
        <v>122</v>
      </c>
      <c r="CO3" s="30" t="s">
        <v>1</v>
      </c>
      <c r="CP3" s="30" t="s">
        <v>26</v>
      </c>
      <c r="CQ3" s="30" t="s">
        <v>36</v>
      </c>
      <c r="CR3" s="30" t="s">
        <v>38</v>
      </c>
      <c r="CS3" s="30" t="s">
        <v>53</v>
      </c>
      <c r="CT3" s="30" t="s">
        <v>80</v>
      </c>
      <c r="CU3" s="29" t="s">
        <v>4</v>
      </c>
      <c r="CV3" s="29" t="s">
        <v>19</v>
      </c>
      <c r="CW3" s="29" t="s">
        <v>36</v>
      </c>
      <c r="CX3" s="29" t="s">
        <v>42</v>
      </c>
      <c r="CY3" s="29" t="s">
        <v>65</v>
      </c>
      <c r="CZ3" s="29" t="s">
        <v>79</v>
      </c>
      <c r="DA3" s="32" t="s">
        <v>4</v>
      </c>
      <c r="DB3" s="32" t="s">
        <v>8</v>
      </c>
      <c r="DC3" s="32" t="s">
        <v>9</v>
      </c>
      <c r="DD3" s="32" t="s">
        <v>10</v>
      </c>
      <c r="DE3" s="32" t="s">
        <v>14</v>
      </c>
      <c r="DF3" s="32" t="s">
        <v>17</v>
      </c>
      <c r="DG3" s="32" t="s">
        <v>36</v>
      </c>
      <c r="DH3" s="32" t="s">
        <v>42</v>
      </c>
      <c r="DI3" s="32" t="s">
        <v>46</v>
      </c>
      <c r="DJ3" s="32" t="s">
        <v>52</v>
      </c>
      <c r="DK3" s="32" t="s">
        <v>61</v>
      </c>
      <c r="DL3" s="32" t="s">
        <v>65</v>
      </c>
      <c r="DM3" s="32" t="s">
        <v>69</v>
      </c>
      <c r="DN3" s="32" t="s">
        <v>71</v>
      </c>
      <c r="DO3" s="32" t="s">
        <v>75</v>
      </c>
      <c r="DP3" s="32" t="s">
        <v>88</v>
      </c>
      <c r="DQ3" s="32" t="s">
        <v>91</v>
      </c>
      <c r="DR3" s="32" t="s">
        <v>92</v>
      </c>
      <c r="DS3" s="32" t="s">
        <v>93</v>
      </c>
      <c r="DT3" s="32" t="s">
        <v>95</v>
      </c>
      <c r="DU3" s="32" t="s">
        <v>102</v>
      </c>
      <c r="DV3" s="32" t="s">
        <v>104</v>
      </c>
      <c r="DW3" s="32" t="s">
        <v>113</v>
      </c>
      <c r="DX3" s="32" t="s">
        <v>114</v>
      </c>
      <c r="DY3" s="33" t="s">
        <v>4</v>
      </c>
      <c r="DZ3" s="33" t="s">
        <v>121</v>
      </c>
      <c r="EA3" s="51" t="s">
        <v>0</v>
      </c>
      <c r="EB3" s="51" t="s">
        <v>4</v>
      </c>
      <c r="EC3" s="51" t="s">
        <v>5</v>
      </c>
      <c r="ED3" s="51" t="s">
        <v>8</v>
      </c>
      <c r="EE3" s="51" t="s">
        <v>13</v>
      </c>
      <c r="EF3" s="51" t="s">
        <v>24</v>
      </c>
      <c r="EG3" s="51" t="s">
        <v>29</v>
      </c>
      <c r="EH3" s="51" t="s">
        <v>30</v>
      </c>
      <c r="EI3" s="51" t="s">
        <v>36</v>
      </c>
      <c r="EJ3" s="51" t="s">
        <v>37</v>
      </c>
      <c r="EK3" s="51" t="s">
        <v>57</v>
      </c>
      <c r="EL3" s="51" t="s">
        <v>59</v>
      </c>
      <c r="EM3" s="51" t="s">
        <v>64</v>
      </c>
      <c r="EN3" s="51" t="s">
        <v>68</v>
      </c>
      <c r="EO3" s="51" t="s">
        <v>70</v>
      </c>
      <c r="EP3" s="51" t="s">
        <v>76</v>
      </c>
      <c r="EQ3" s="51" t="s">
        <v>92</v>
      </c>
      <c r="ER3" s="51" t="s">
        <v>93</v>
      </c>
      <c r="ES3" s="51" t="s">
        <v>98</v>
      </c>
      <c r="ET3" s="51" t="s">
        <v>100</v>
      </c>
      <c r="EU3" s="51" t="s">
        <v>101</v>
      </c>
      <c r="EV3" s="51" t="s">
        <v>102</v>
      </c>
      <c r="EW3" s="51" t="s">
        <v>104</v>
      </c>
      <c r="EX3" s="51" t="s">
        <v>111</v>
      </c>
      <c r="EY3" s="51" t="s">
        <v>115</v>
      </c>
      <c r="EZ3" s="51" t="s">
        <v>117</v>
      </c>
      <c r="FA3" s="51" t="s">
        <v>120</v>
      </c>
      <c r="FC3" s="4" t="s">
        <v>135</v>
      </c>
      <c r="FD3" s="4" t="s">
        <v>359</v>
      </c>
    </row>
    <row r="4" spans="1:160" x14ac:dyDescent="0.2">
      <c r="A4" s="2" t="s">
        <v>345</v>
      </c>
      <c r="B4" s="2"/>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C4" s="4"/>
      <c r="FD4" s="2"/>
    </row>
    <row r="5" spans="1:160" x14ac:dyDescent="0.2">
      <c r="A5" t="s">
        <v>349</v>
      </c>
      <c r="B5">
        <v>37567</v>
      </c>
      <c r="C5" s="17">
        <v>4</v>
      </c>
      <c r="D5" s="17">
        <v>28</v>
      </c>
      <c r="E5" s="3">
        <v>0</v>
      </c>
      <c r="F5" s="3">
        <v>2</v>
      </c>
      <c r="G5" s="20">
        <v>16</v>
      </c>
      <c r="H5" s="20">
        <v>0</v>
      </c>
      <c r="I5" s="20">
        <v>3</v>
      </c>
      <c r="J5" s="20">
        <v>8</v>
      </c>
      <c r="K5" s="20">
        <v>3</v>
      </c>
      <c r="L5" s="20">
        <v>13</v>
      </c>
      <c r="M5" s="20">
        <v>12</v>
      </c>
      <c r="N5" s="20">
        <v>7</v>
      </c>
      <c r="O5" s="20">
        <v>23</v>
      </c>
      <c r="P5" s="20">
        <v>0</v>
      </c>
      <c r="Q5" s="20">
        <v>1</v>
      </c>
      <c r="R5" s="20">
        <v>36</v>
      </c>
      <c r="S5" s="20">
        <v>7</v>
      </c>
      <c r="T5" s="20">
        <v>10</v>
      </c>
      <c r="U5" s="20">
        <v>3</v>
      </c>
      <c r="V5" s="20">
        <v>0</v>
      </c>
      <c r="W5" s="20">
        <v>1</v>
      </c>
      <c r="X5" s="20">
        <v>0</v>
      </c>
      <c r="Y5" s="20">
        <v>1</v>
      </c>
      <c r="Z5" s="20">
        <v>4</v>
      </c>
      <c r="AA5" s="20">
        <v>9</v>
      </c>
      <c r="AB5" s="20">
        <v>9</v>
      </c>
      <c r="AC5" s="20">
        <v>1</v>
      </c>
      <c r="AD5" s="20">
        <v>1</v>
      </c>
      <c r="AE5" s="20">
        <v>2</v>
      </c>
      <c r="AF5" s="20">
        <v>0</v>
      </c>
      <c r="AG5" s="20">
        <v>2</v>
      </c>
      <c r="AH5" s="20">
        <v>7</v>
      </c>
      <c r="AI5" s="20">
        <v>17</v>
      </c>
      <c r="AJ5" s="20">
        <v>2</v>
      </c>
      <c r="AK5" s="20">
        <v>0</v>
      </c>
      <c r="AL5" s="20">
        <v>1</v>
      </c>
      <c r="AM5" s="20">
        <v>1</v>
      </c>
      <c r="AN5" s="20">
        <v>31</v>
      </c>
      <c r="AO5" s="20">
        <v>0</v>
      </c>
      <c r="AP5" s="20">
        <v>0</v>
      </c>
      <c r="AQ5" s="20">
        <v>120</v>
      </c>
      <c r="AR5" s="20">
        <v>7</v>
      </c>
      <c r="AS5" s="20">
        <v>15</v>
      </c>
      <c r="AT5" s="23">
        <v>8</v>
      </c>
      <c r="AU5" s="23">
        <v>7</v>
      </c>
      <c r="AV5" s="23">
        <v>1</v>
      </c>
      <c r="AW5" s="23">
        <v>0</v>
      </c>
      <c r="AX5" s="23">
        <v>45</v>
      </c>
      <c r="AY5" s="23">
        <v>1</v>
      </c>
      <c r="AZ5" s="23">
        <v>16</v>
      </c>
      <c r="BA5" s="23">
        <v>1</v>
      </c>
      <c r="BB5" s="23">
        <v>19</v>
      </c>
      <c r="BC5" s="23">
        <v>3</v>
      </c>
      <c r="BD5" s="23">
        <v>1</v>
      </c>
      <c r="BE5" s="23">
        <v>12</v>
      </c>
      <c r="BF5" s="23">
        <v>2</v>
      </c>
      <c r="BG5" s="15">
        <v>0</v>
      </c>
      <c r="BH5" s="15">
        <v>1</v>
      </c>
      <c r="BI5" s="15">
        <v>0</v>
      </c>
      <c r="BJ5" s="15">
        <v>6</v>
      </c>
      <c r="BK5" s="15">
        <v>91</v>
      </c>
      <c r="BL5" s="15">
        <v>2</v>
      </c>
      <c r="BM5" s="15">
        <v>2</v>
      </c>
      <c r="BN5" s="15">
        <v>4</v>
      </c>
      <c r="BO5" s="15">
        <v>0</v>
      </c>
      <c r="BP5" s="15">
        <v>1</v>
      </c>
      <c r="BQ5" s="15">
        <v>0</v>
      </c>
      <c r="BR5" s="15">
        <v>28</v>
      </c>
      <c r="BS5" s="15">
        <v>10</v>
      </c>
      <c r="BT5" s="15">
        <v>4</v>
      </c>
      <c r="BU5" s="15">
        <v>2</v>
      </c>
      <c r="BV5" s="15">
        <v>1</v>
      </c>
      <c r="BW5" s="9">
        <v>30</v>
      </c>
      <c r="BX5" s="9">
        <v>0</v>
      </c>
      <c r="BY5" s="9">
        <v>15</v>
      </c>
      <c r="BZ5" s="9">
        <v>5</v>
      </c>
      <c r="CA5" s="9">
        <v>0</v>
      </c>
      <c r="CB5" s="9">
        <v>2</v>
      </c>
      <c r="CC5" s="9">
        <v>0</v>
      </c>
      <c r="CD5" s="9">
        <v>0</v>
      </c>
      <c r="CE5" s="9">
        <v>0</v>
      </c>
      <c r="CF5" s="9">
        <v>3</v>
      </c>
      <c r="CG5" s="9">
        <v>0</v>
      </c>
      <c r="CH5" s="9">
        <v>13</v>
      </c>
      <c r="CI5" s="9">
        <v>1</v>
      </c>
      <c r="CJ5" s="9">
        <v>2</v>
      </c>
      <c r="CK5" s="9">
        <v>0</v>
      </c>
      <c r="CL5" s="9">
        <v>10</v>
      </c>
      <c r="CM5" s="9">
        <v>6</v>
      </c>
      <c r="CN5" s="9">
        <v>1</v>
      </c>
      <c r="CO5" s="11">
        <v>4</v>
      </c>
      <c r="CP5" s="11">
        <v>0</v>
      </c>
      <c r="CQ5" s="11">
        <v>43</v>
      </c>
      <c r="CR5" s="11">
        <v>4</v>
      </c>
      <c r="CS5" s="11">
        <v>1</v>
      </c>
      <c r="CT5" s="11">
        <v>3</v>
      </c>
      <c r="CU5" s="13">
        <v>10</v>
      </c>
      <c r="CV5" s="13">
        <v>0</v>
      </c>
      <c r="CW5" s="13">
        <v>1</v>
      </c>
      <c r="CX5" s="13">
        <v>4</v>
      </c>
      <c r="CY5" s="13">
        <v>3</v>
      </c>
      <c r="CZ5" s="13">
        <v>0</v>
      </c>
      <c r="DA5" s="7">
        <v>86</v>
      </c>
      <c r="DB5" s="7">
        <v>0</v>
      </c>
      <c r="DC5" s="7">
        <v>10</v>
      </c>
      <c r="DD5" s="7">
        <v>0</v>
      </c>
      <c r="DE5" s="7">
        <v>1</v>
      </c>
      <c r="DF5" s="7">
        <v>0</v>
      </c>
      <c r="DG5" s="7">
        <v>78</v>
      </c>
      <c r="DH5" s="7">
        <v>0</v>
      </c>
      <c r="DI5" s="7">
        <v>4</v>
      </c>
      <c r="DJ5" s="7">
        <v>4</v>
      </c>
      <c r="DK5" s="7">
        <v>0</v>
      </c>
      <c r="DL5" s="7">
        <v>119</v>
      </c>
      <c r="DM5" s="7">
        <v>22</v>
      </c>
      <c r="DN5" s="7">
        <v>10</v>
      </c>
      <c r="DO5" s="7">
        <v>0</v>
      </c>
      <c r="DP5" s="7">
        <v>0</v>
      </c>
      <c r="DQ5" s="7">
        <v>2</v>
      </c>
      <c r="DR5" s="7">
        <v>3</v>
      </c>
      <c r="DS5" s="7">
        <v>1</v>
      </c>
      <c r="DT5" s="7">
        <v>1</v>
      </c>
      <c r="DU5" s="7">
        <v>1</v>
      </c>
      <c r="DV5" s="7">
        <v>7</v>
      </c>
      <c r="DW5" s="7">
        <v>4</v>
      </c>
      <c r="DX5" s="7">
        <v>8</v>
      </c>
      <c r="DY5" s="5">
        <v>14</v>
      </c>
      <c r="DZ5" s="5">
        <v>1</v>
      </c>
      <c r="EA5" s="48">
        <v>1</v>
      </c>
      <c r="EB5" s="48">
        <v>3</v>
      </c>
      <c r="EC5" s="48">
        <v>5</v>
      </c>
      <c r="ED5" s="48">
        <v>4</v>
      </c>
      <c r="EE5" s="48">
        <v>4</v>
      </c>
      <c r="EF5" s="48">
        <v>0</v>
      </c>
      <c r="EG5" s="48">
        <v>0</v>
      </c>
      <c r="EH5" s="48">
        <v>11</v>
      </c>
      <c r="EI5" s="48">
        <v>0</v>
      </c>
      <c r="EJ5" s="48">
        <v>0</v>
      </c>
      <c r="EK5" s="48">
        <v>1</v>
      </c>
      <c r="EL5" s="48">
        <v>5</v>
      </c>
      <c r="EM5" s="48">
        <v>90</v>
      </c>
      <c r="EN5" s="48">
        <v>0</v>
      </c>
      <c r="EO5" s="48">
        <v>1</v>
      </c>
      <c r="EP5" s="48">
        <v>0</v>
      </c>
      <c r="EQ5" s="48">
        <v>0</v>
      </c>
      <c r="ER5" s="48">
        <v>18</v>
      </c>
      <c r="ES5" s="48">
        <v>6</v>
      </c>
      <c r="ET5" s="48">
        <v>1</v>
      </c>
      <c r="EU5" s="48">
        <v>0</v>
      </c>
      <c r="EV5" s="48">
        <v>1</v>
      </c>
      <c r="EW5" s="48">
        <v>20</v>
      </c>
      <c r="EX5" s="48">
        <v>1</v>
      </c>
      <c r="EY5" s="48">
        <v>0</v>
      </c>
      <c r="EZ5" s="48">
        <v>0</v>
      </c>
      <c r="FA5" s="48">
        <v>1</v>
      </c>
      <c r="FC5" s="2">
        <f t="shared" ref="FC5:FC12" si="0">SUM(C5:FA5)</f>
        <v>1385</v>
      </c>
      <c r="FD5">
        <v>-26.397540606450999</v>
      </c>
    </row>
    <row r="6" spans="1:160" x14ac:dyDescent="0.2">
      <c r="A6" t="s">
        <v>350</v>
      </c>
      <c r="B6">
        <v>29900</v>
      </c>
      <c r="C6" s="17">
        <v>3</v>
      </c>
      <c r="D6" s="17">
        <v>30</v>
      </c>
      <c r="E6" s="3">
        <v>0</v>
      </c>
      <c r="F6" s="3">
        <v>2</v>
      </c>
      <c r="G6" s="20">
        <v>12</v>
      </c>
      <c r="H6" s="20">
        <v>0</v>
      </c>
      <c r="I6" s="20">
        <v>1</v>
      </c>
      <c r="J6" s="20">
        <v>19</v>
      </c>
      <c r="K6" s="20">
        <v>3</v>
      </c>
      <c r="L6" s="20">
        <v>10</v>
      </c>
      <c r="M6" s="20">
        <v>6</v>
      </c>
      <c r="N6" s="20">
        <v>4</v>
      </c>
      <c r="O6" s="20">
        <v>16</v>
      </c>
      <c r="P6" s="20">
        <v>2</v>
      </c>
      <c r="Q6" s="20">
        <v>2</v>
      </c>
      <c r="R6" s="20">
        <v>30</v>
      </c>
      <c r="S6" s="20">
        <v>6</v>
      </c>
      <c r="T6" s="20">
        <v>6</v>
      </c>
      <c r="U6" s="20">
        <v>3</v>
      </c>
      <c r="V6" s="20">
        <v>2</v>
      </c>
      <c r="W6" s="20">
        <v>0</v>
      </c>
      <c r="X6" s="20">
        <v>0</v>
      </c>
      <c r="Y6" s="20">
        <v>1</v>
      </c>
      <c r="Z6" s="20">
        <v>1</v>
      </c>
      <c r="AA6" s="20">
        <v>7</v>
      </c>
      <c r="AB6" s="20">
        <v>6</v>
      </c>
      <c r="AC6" s="20">
        <v>2</v>
      </c>
      <c r="AD6" s="20">
        <v>0</v>
      </c>
      <c r="AE6" s="20">
        <v>0</v>
      </c>
      <c r="AF6" s="20">
        <v>0</v>
      </c>
      <c r="AG6" s="20">
        <v>1</v>
      </c>
      <c r="AH6" s="20">
        <v>4</v>
      </c>
      <c r="AI6" s="20">
        <v>8</v>
      </c>
      <c r="AJ6" s="20">
        <v>1</v>
      </c>
      <c r="AK6" s="20">
        <v>0</v>
      </c>
      <c r="AL6" s="20">
        <v>0</v>
      </c>
      <c r="AM6" s="20">
        <v>1</v>
      </c>
      <c r="AN6" s="20">
        <v>18</v>
      </c>
      <c r="AO6" s="20">
        <v>0</v>
      </c>
      <c r="AP6" s="20">
        <v>0</v>
      </c>
      <c r="AQ6" s="20">
        <v>95</v>
      </c>
      <c r="AR6" s="20">
        <v>1</v>
      </c>
      <c r="AS6" s="20">
        <v>10</v>
      </c>
      <c r="AT6" s="23">
        <v>6</v>
      </c>
      <c r="AU6" s="23">
        <v>4</v>
      </c>
      <c r="AV6" s="23">
        <v>1</v>
      </c>
      <c r="AW6" s="23">
        <v>0</v>
      </c>
      <c r="AX6" s="23">
        <v>42</v>
      </c>
      <c r="AY6" s="23">
        <v>1</v>
      </c>
      <c r="AZ6" s="23">
        <v>10</v>
      </c>
      <c r="BA6" s="23">
        <v>0</v>
      </c>
      <c r="BB6" s="23">
        <v>16</v>
      </c>
      <c r="BC6" s="23">
        <v>2</v>
      </c>
      <c r="BD6" s="23">
        <v>1</v>
      </c>
      <c r="BE6" s="23">
        <v>7</v>
      </c>
      <c r="BF6" s="23">
        <v>0</v>
      </c>
      <c r="BG6" s="15">
        <v>1</v>
      </c>
      <c r="BH6" s="15">
        <v>0</v>
      </c>
      <c r="BI6" s="15">
        <v>0</v>
      </c>
      <c r="BJ6" s="15">
        <v>5</v>
      </c>
      <c r="BK6" s="15">
        <v>76</v>
      </c>
      <c r="BL6" s="15">
        <v>1</v>
      </c>
      <c r="BM6" s="15">
        <v>1</v>
      </c>
      <c r="BN6" s="15">
        <v>3</v>
      </c>
      <c r="BO6" s="15">
        <v>1</v>
      </c>
      <c r="BP6" s="15">
        <v>0</v>
      </c>
      <c r="BQ6" s="15">
        <v>0</v>
      </c>
      <c r="BR6" s="15">
        <v>24</v>
      </c>
      <c r="BS6" s="15">
        <v>8</v>
      </c>
      <c r="BT6" s="15">
        <v>5</v>
      </c>
      <c r="BU6" s="15">
        <v>2</v>
      </c>
      <c r="BV6" s="15">
        <v>0</v>
      </c>
      <c r="BW6" s="9">
        <v>31</v>
      </c>
      <c r="BX6" s="9">
        <v>0</v>
      </c>
      <c r="BY6" s="9">
        <v>18</v>
      </c>
      <c r="BZ6" s="9">
        <v>7</v>
      </c>
      <c r="CA6" s="9">
        <v>0</v>
      </c>
      <c r="CB6" s="9">
        <v>1</v>
      </c>
      <c r="CC6" s="9">
        <v>1</v>
      </c>
      <c r="CD6" s="9">
        <v>1</v>
      </c>
      <c r="CE6" s="9">
        <v>0</v>
      </c>
      <c r="CF6" s="9">
        <v>5</v>
      </c>
      <c r="CG6" s="9">
        <v>0</v>
      </c>
      <c r="CH6" s="9">
        <v>6</v>
      </c>
      <c r="CI6" s="9">
        <v>1</v>
      </c>
      <c r="CJ6" s="9">
        <v>0</v>
      </c>
      <c r="CK6" s="9">
        <v>1</v>
      </c>
      <c r="CL6" s="9">
        <v>7</v>
      </c>
      <c r="CM6" s="9">
        <v>2</v>
      </c>
      <c r="CN6" s="9">
        <v>0</v>
      </c>
      <c r="CO6" s="11">
        <v>3</v>
      </c>
      <c r="CP6" s="11">
        <v>0</v>
      </c>
      <c r="CQ6" s="11">
        <v>36</v>
      </c>
      <c r="CR6" s="11">
        <v>1</v>
      </c>
      <c r="CS6" s="11">
        <v>1</v>
      </c>
      <c r="CT6" s="11">
        <v>0</v>
      </c>
      <c r="CU6" s="13">
        <v>10</v>
      </c>
      <c r="CV6" s="13">
        <v>0</v>
      </c>
      <c r="CW6" s="13">
        <v>0</v>
      </c>
      <c r="CX6" s="13">
        <v>5</v>
      </c>
      <c r="CY6" s="13">
        <v>1</v>
      </c>
      <c r="CZ6" s="13">
        <v>0</v>
      </c>
      <c r="DA6" s="7">
        <v>73</v>
      </c>
      <c r="DB6" s="7">
        <v>0</v>
      </c>
      <c r="DC6" s="7">
        <v>8</v>
      </c>
      <c r="DD6" s="7">
        <v>0</v>
      </c>
      <c r="DE6" s="7">
        <v>1</v>
      </c>
      <c r="DF6" s="7">
        <v>1</v>
      </c>
      <c r="DG6" s="7">
        <v>64</v>
      </c>
      <c r="DH6" s="7">
        <v>0</v>
      </c>
      <c r="DI6" s="7">
        <v>3</v>
      </c>
      <c r="DJ6" s="7">
        <v>5</v>
      </c>
      <c r="DK6" s="7">
        <v>0</v>
      </c>
      <c r="DL6" s="7">
        <v>82</v>
      </c>
      <c r="DM6" s="7">
        <v>21</v>
      </c>
      <c r="DN6" s="7">
        <v>10</v>
      </c>
      <c r="DO6" s="7">
        <v>0</v>
      </c>
      <c r="DP6" s="7">
        <v>0</v>
      </c>
      <c r="DQ6" s="7">
        <v>2</v>
      </c>
      <c r="DR6" s="7">
        <v>4</v>
      </c>
      <c r="DS6" s="7">
        <v>0</v>
      </c>
      <c r="DT6" s="7">
        <v>0</v>
      </c>
      <c r="DU6" s="7">
        <v>0</v>
      </c>
      <c r="DV6" s="7">
        <v>6</v>
      </c>
      <c r="DW6" s="7">
        <v>1</v>
      </c>
      <c r="DX6" s="7">
        <v>5</v>
      </c>
      <c r="DY6" s="5">
        <v>9</v>
      </c>
      <c r="DZ6" s="5">
        <v>0</v>
      </c>
      <c r="EA6" s="48">
        <v>0</v>
      </c>
      <c r="EB6" s="48">
        <v>5</v>
      </c>
      <c r="EC6" s="48">
        <v>4</v>
      </c>
      <c r="ED6" s="48">
        <v>4</v>
      </c>
      <c r="EE6" s="48">
        <v>3</v>
      </c>
      <c r="EF6" s="48">
        <v>2</v>
      </c>
      <c r="EG6" s="48">
        <v>0</v>
      </c>
      <c r="EH6" s="48">
        <v>6</v>
      </c>
      <c r="EI6" s="48">
        <v>0</v>
      </c>
      <c r="EJ6" s="48">
        <v>0</v>
      </c>
      <c r="EK6" s="48">
        <v>1</v>
      </c>
      <c r="EL6" s="48">
        <v>7</v>
      </c>
      <c r="EM6" s="48">
        <v>69</v>
      </c>
      <c r="EN6" s="48">
        <v>0</v>
      </c>
      <c r="EO6" s="48">
        <v>0</v>
      </c>
      <c r="EP6" s="48">
        <v>0</v>
      </c>
      <c r="EQ6" s="48">
        <v>1</v>
      </c>
      <c r="ER6" s="48">
        <v>16</v>
      </c>
      <c r="ES6" s="48">
        <v>1</v>
      </c>
      <c r="ET6" s="48">
        <v>2</v>
      </c>
      <c r="EU6" s="48">
        <v>0</v>
      </c>
      <c r="EV6" s="48">
        <v>1</v>
      </c>
      <c r="EW6" s="48">
        <v>5</v>
      </c>
      <c r="EX6" s="48">
        <v>1</v>
      </c>
      <c r="EY6" s="48">
        <v>0</v>
      </c>
      <c r="EZ6" s="48">
        <v>0</v>
      </c>
      <c r="FA6" s="48">
        <v>0</v>
      </c>
      <c r="FC6" s="2">
        <f t="shared" si="0"/>
        <v>1091</v>
      </c>
      <c r="FD6">
        <v>-21.493075047163298</v>
      </c>
    </row>
    <row r="7" spans="1:160" x14ac:dyDescent="0.2">
      <c r="A7" t="s">
        <v>351</v>
      </c>
      <c r="B7">
        <v>35483</v>
      </c>
      <c r="C7" s="17">
        <v>5</v>
      </c>
      <c r="D7" s="17">
        <v>29</v>
      </c>
      <c r="E7" s="3">
        <v>0</v>
      </c>
      <c r="F7" s="3">
        <v>2</v>
      </c>
      <c r="G7" s="20">
        <v>13</v>
      </c>
      <c r="H7" s="20">
        <v>0</v>
      </c>
      <c r="I7" s="20">
        <v>0</v>
      </c>
      <c r="J7" s="20">
        <v>14</v>
      </c>
      <c r="K7" s="20">
        <v>4</v>
      </c>
      <c r="L7" s="20">
        <v>13</v>
      </c>
      <c r="M7" s="20">
        <v>19</v>
      </c>
      <c r="N7" s="20">
        <v>7</v>
      </c>
      <c r="O7" s="20">
        <v>29</v>
      </c>
      <c r="P7" s="20">
        <v>1</v>
      </c>
      <c r="Q7" s="20">
        <v>1</v>
      </c>
      <c r="R7" s="20">
        <v>26</v>
      </c>
      <c r="S7" s="20">
        <v>7</v>
      </c>
      <c r="T7" s="20">
        <v>14</v>
      </c>
      <c r="U7" s="20">
        <v>4</v>
      </c>
      <c r="V7" s="20">
        <v>0</v>
      </c>
      <c r="W7" s="20">
        <v>2</v>
      </c>
      <c r="X7" s="20">
        <v>0</v>
      </c>
      <c r="Y7" s="20">
        <v>4</v>
      </c>
      <c r="Z7" s="20">
        <v>3</v>
      </c>
      <c r="AA7" s="20">
        <v>8</v>
      </c>
      <c r="AB7" s="20">
        <v>7</v>
      </c>
      <c r="AC7" s="20">
        <v>1</v>
      </c>
      <c r="AD7" s="20">
        <v>1</v>
      </c>
      <c r="AE7" s="20">
        <v>2</v>
      </c>
      <c r="AF7" s="20">
        <v>0</v>
      </c>
      <c r="AG7" s="20">
        <v>1</v>
      </c>
      <c r="AH7" s="20">
        <v>4</v>
      </c>
      <c r="AI7" s="20">
        <v>22</v>
      </c>
      <c r="AJ7" s="20">
        <v>2</v>
      </c>
      <c r="AK7" s="20">
        <v>0</v>
      </c>
      <c r="AL7" s="20">
        <v>2</v>
      </c>
      <c r="AM7" s="20">
        <v>2</v>
      </c>
      <c r="AN7" s="20">
        <v>49</v>
      </c>
      <c r="AO7" s="20">
        <v>0</v>
      </c>
      <c r="AP7" s="20">
        <v>4</v>
      </c>
      <c r="AQ7" s="20">
        <v>164</v>
      </c>
      <c r="AR7" s="20">
        <v>3</v>
      </c>
      <c r="AS7" s="20">
        <v>16</v>
      </c>
      <c r="AT7" s="23">
        <v>7</v>
      </c>
      <c r="AU7" s="23">
        <v>6</v>
      </c>
      <c r="AV7" s="23">
        <v>1</v>
      </c>
      <c r="AW7" s="23">
        <v>1</v>
      </c>
      <c r="AX7" s="23">
        <v>55</v>
      </c>
      <c r="AY7" s="23">
        <v>1</v>
      </c>
      <c r="AZ7" s="23">
        <v>16</v>
      </c>
      <c r="BA7" s="23">
        <v>0</v>
      </c>
      <c r="BB7" s="23">
        <v>19</v>
      </c>
      <c r="BC7" s="23">
        <v>1</v>
      </c>
      <c r="BD7" s="23">
        <v>3</v>
      </c>
      <c r="BE7" s="23">
        <v>18</v>
      </c>
      <c r="BF7" s="23">
        <v>2</v>
      </c>
      <c r="BG7" s="15">
        <v>2</v>
      </c>
      <c r="BH7" s="15">
        <v>0</v>
      </c>
      <c r="BI7" s="15">
        <v>0</v>
      </c>
      <c r="BJ7" s="15">
        <v>4</v>
      </c>
      <c r="BK7" s="15">
        <v>95</v>
      </c>
      <c r="BL7" s="15">
        <v>1</v>
      </c>
      <c r="BM7" s="15">
        <v>3</v>
      </c>
      <c r="BN7" s="15">
        <v>7</v>
      </c>
      <c r="BO7" s="15">
        <v>0</v>
      </c>
      <c r="BP7" s="15">
        <v>0</v>
      </c>
      <c r="BQ7" s="15">
        <v>0</v>
      </c>
      <c r="BR7" s="15">
        <v>34</v>
      </c>
      <c r="BS7" s="15">
        <v>7</v>
      </c>
      <c r="BT7" s="15">
        <v>6</v>
      </c>
      <c r="BU7" s="15">
        <v>2</v>
      </c>
      <c r="BV7" s="15">
        <v>0</v>
      </c>
      <c r="BW7" s="9">
        <v>45</v>
      </c>
      <c r="BX7" s="9">
        <v>0</v>
      </c>
      <c r="BY7" s="9">
        <v>18</v>
      </c>
      <c r="BZ7" s="9">
        <v>8</v>
      </c>
      <c r="CA7" s="9">
        <v>0</v>
      </c>
      <c r="CB7" s="9">
        <v>1</v>
      </c>
      <c r="CC7" s="9">
        <v>1</v>
      </c>
      <c r="CD7" s="9">
        <v>0</v>
      </c>
      <c r="CE7" s="9">
        <v>1</v>
      </c>
      <c r="CF7" s="9">
        <v>7</v>
      </c>
      <c r="CG7" s="9">
        <v>0</v>
      </c>
      <c r="CH7" s="9">
        <v>14</v>
      </c>
      <c r="CI7" s="9">
        <v>2</v>
      </c>
      <c r="CJ7" s="9">
        <v>2</v>
      </c>
      <c r="CK7" s="9">
        <v>4</v>
      </c>
      <c r="CL7" s="9">
        <v>6</v>
      </c>
      <c r="CM7" s="9">
        <v>1</v>
      </c>
      <c r="CN7" s="9">
        <v>1</v>
      </c>
      <c r="CO7" s="11">
        <v>5</v>
      </c>
      <c r="CP7" s="11">
        <v>2</v>
      </c>
      <c r="CQ7" s="11">
        <v>42</v>
      </c>
      <c r="CR7" s="11">
        <v>3</v>
      </c>
      <c r="CS7" s="11">
        <v>1</v>
      </c>
      <c r="CT7" s="11">
        <v>2</v>
      </c>
      <c r="CU7" s="13">
        <v>9</v>
      </c>
      <c r="CV7" s="13">
        <v>0</v>
      </c>
      <c r="CW7" s="13">
        <v>0</v>
      </c>
      <c r="CX7" s="13">
        <v>8</v>
      </c>
      <c r="CY7" s="13">
        <v>3</v>
      </c>
      <c r="CZ7" s="13">
        <v>1</v>
      </c>
      <c r="DA7" s="7">
        <v>80</v>
      </c>
      <c r="DB7" s="7">
        <v>0</v>
      </c>
      <c r="DC7" s="7">
        <v>3</v>
      </c>
      <c r="DD7" s="7">
        <v>2</v>
      </c>
      <c r="DE7" s="7">
        <v>0</v>
      </c>
      <c r="DF7" s="7">
        <v>0</v>
      </c>
      <c r="DG7" s="7">
        <v>81</v>
      </c>
      <c r="DH7" s="7">
        <v>0</v>
      </c>
      <c r="DI7" s="7">
        <v>3</v>
      </c>
      <c r="DJ7" s="7">
        <v>6</v>
      </c>
      <c r="DK7" s="7">
        <v>2</v>
      </c>
      <c r="DL7" s="7">
        <v>137</v>
      </c>
      <c r="DM7" s="7">
        <v>31</v>
      </c>
      <c r="DN7" s="7">
        <v>7</v>
      </c>
      <c r="DO7" s="7">
        <v>0</v>
      </c>
      <c r="DP7" s="7">
        <v>0</v>
      </c>
      <c r="DQ7" s="7">
        <v>5</v>
      </c>
      <c r="DR7" s="7">
        <v>5</v>
      </c>
      <c r="DS7" s="7">
        <v>1</v>
      </c>
      <c r="DT7" s="7">
        <v>0</v>
      </c>
      <c r="DU7" s="7">
        <v>0</v>
      </c>
      <c r="DV7" s="7">
        <v>8</v>
      </c>
      <c r="DW7" s="7">
        <v>4</v>
      </c>
      <c r="DX7" s="7">
        <v>7</v>
      </c>
      <c r="DY7" s="5">
        <v>13</v>
      </c>
      <c r="DZ7" s="5">
        <v>0</v>
      </c>
      <c r="EA7" s="48">
        <v>1</v>
      </c>
      <c r="EB7" s="48">
        <v>1</v>
      </c>
      <c r="EC7" s="48">
        <v>6</v>
      </c>
      <c r="ED7" s="48">
        <v>9</v>
      </c>
      <c r="EE7" s="48">
        <v>1</v>
      </c>
      <c r="EF7" s="48">
        <v>2</v>
      </c>
      <c r="EG7" s="48">
        <v>0</v>
      </c>
      <c r="EH7" s="48">
        <v>10</v>
      </c>
      <c r="EI7" s="48">
        <v>0</v>
      </c>
      <c r="EJ7" s="48">
        <v>0</v>
      </c>
      <c r="EK7" s="48">
        <v>3</v>
      </c>
      <c r="EL7" s="48">
        <v>4</v>
      </c>
      <c r="EM7" s="48">
        <v>94</v>
      </c>
      <c r="EN7" s="48">
        <v>1</v>
      </c>
      <c r="EO7" s="48">
        <v>0</v>
      </c>
      <c r="EP7" s="48">
        <v>0</v>
      </c>
      <c r="EQ7" s="48">
        <v>0</v>
      </c>
      <c r="ER7" s="48">
        <v>31</v>
      </c>
      <c r="ES7" s="48">
        <v>5</v>
      </c>
      <c r="ET7" s="48">
        <v>4</v>
      </c>
      <c r="EU7" s="48">
        <v>1</v>
      </c>
      <c r="EV7" s="48">
        <v>2</v>
      </c>
      <c r="EW7" s="48">
        <v>18</v>
      </c>
      <c r="EX7" s="48">
        <v>2</v>
      </c>
      <c r="EY7" s="48">
        <v>0</v>
      </c>
      <c r="EZ7" s="48">
        <v>1</v>
      </c>
      <c r="FA7" s="48">
        <v>0</v>
      </c>
      <c r="FC7" s="2">
        <f t="shared" si="0"/>
        <v>1554</v>
      </c>
      <c r="FD7">
        <v>-15.9137831868586</v>
      </c>
    </row>
    <row r="8" spans="1:160" x14ac:dyDescent="0.2">
      <c r="A8" t="s">
        <v>352</v>
      </c>
      <c r="B8">
        <v>28185</v>
      </c>
      <c r="C8" s="17">
        <v>4</v>
      </c>
      <c r="D8" s="17">
        <v>17</v>
      </c>
      <c r="E8" s="3">
        <v>0</v>
      </c>
      <c r="F8" s="3">
        <v>2</v>
      </c>
      <c r="G8" s="20">
        <v>5</v>
      </c>
      <c r="H8" s="20">
        <v>1</v>
      </c>
      <c r="I8" s="20">
        <v>1</v>
      </c>
      <c r="J8" s="20">
        <v>8</v>
      </c>
      <c r="K8" s="20">
        <v>1</v>
      </c>
      <c r="L8" s="20">
        <v>11</v>
      </c>
      <c r="M8" s="20">
        <v>10</v>
      </c>
      <c r="N8" s="20">
        <v>7</v>
      </c>
      <c r="O8" s="20">
        <v>24</v>
      </c>
      <c r="P8" s="20">
        <v>1</v>
      </c>
      <c r="Q8" s="20">
        <v>0</v>
      </c>
      <c r="R8" s="20">
        <v>34</v>
      </c>
      <c r="S8" s="20">
        <v>7</v>
      </c>
      <c r="T8" s="20">
        <v>1</v>
      </c>
      <c r="U8" s="20">
        <v>2</v>
      </c>
      <c r="V8" s="20">
        <v>0</v>
      </c>
      <c r="W8" s="20">
        <v>2</v>
      </c>
      <c r="X8" s="20">
        <v>0</v>
      </c>
      <c r="Y8" s="20">
        <v>3</v>
      </c>
      <c r="Z8" s="20">
        <v>4</v>
      </c>
      <c r="AA8" s="20">
        <v>8</v>
      </c>
      <c r="AB8" s="20">
        <v>4</v>
      </c>
      <c r="AC8" s="20">
        <v>1</v>
      </c>
      <c r="AD8" s="20">
        <v>1</v>
      </c>
      <c r="AE8" s="20">
        <v>2</v>
      </c>
      <c r="AF8" s="20">
        <v>0</v>
      </c>
      <c r="AG8" s="20">
        <v>0</v>
      </c>
      <c r="AH8" s="20">
        <v>4</v>
      </c>
      <c r="AI8" s="20">
        <v>20</v>
      </c>
      <c r="AJ8" s="20">
        <v>0</v>
      </c>
      <c r="AK8" s="20">
        <v>1</v>
      </c>
      <c r="AL8" s="20">
        <v>1</v>
      </c>
      <c r="AM8" s="20">
        <v>0</v>
      </c>
      <c r="AN8" s="20">
        <v>27</v>
      </c>
      <c r="AO8" s="20">
        <v>2</v>
      </c>
      <c r="AP8" s="20">
        <v>1</v>
      </c>
      <c r="AQ8" s="20">
        <v>170</v>
      </c>
      <c r="AR8" s="20">
        <v>3</v>
      </c>
      <c r="AS8" s="20">
        <v>18</v>
      </c>
      <c r="AT8" s="23">
        <v>5</v>
      </c>
      <c r="AU8" s="23">
        <v>2</v>
      </c>
      <c r="AV8" s="23">
        <v>2</v>
      </c>
      <c r="AW8" s="23">
        <v>2</v>
      </c>
      <c r="AX8" s="23">
        <v>28</v>
      </c>
      <c r="AY8" s="23">
        <v>3</v>
      </c>
      <c r="AZ8" s="23">
        <v>5</v>
      </c>
      <c r="BA8" s="23">
        <v>3</v>
      </c>
      <c r="BB8" s="23">
        <v>16</v>
      </c>
      <c r="BC8" s="23">
        <v>0</v>
      </c>
      <c r="BD8" s="23">
        <v>4</v>
      </c>
      <c r="BE8" s="23">
        <v>14</v>
      </c>
      <c r="BF8" s="23">
        <v>4</v>
      </c>
      <c r="BG8" s="15">
        <v>0</v>
      </c>
      <c r="BH8" s="15">
        <v>0</v>
      </c>
      <c r="BI8" s="15">
        <v>0</v>
      </c>
      <c r="BJ8" s="15">
        <v>2</v>
      </c>
      <c r="BK8" s="15">
        <v>59</v>
      </c>
      <c r="BL8" s="15">
        <v>2</v>
      </c>
      <c r="BM8" s="15">
        <v>9</v>
      </c>
      <c r="BN8" s="15">
        <v>0</v>
      </c>
      <c r="BO8" s="15">
        <v>0</v>
      </c>
      <c r="BP8" s="15">
        <v>0</v>
      </c>
      <c r="BQ8" s="15">
        <v>0</v>
      </c>
      <c r="BR8" s="15">
        <v>19</v>
      </c>
      <c r="BS8" s="15">
        <v>9</v>
      </c>
      <c r="BT8" s="15">
        <v>3</v>
      </c>
      <c r="BU8" s="15">
        <v>0</v>
      </c>
      <c r="BV8" s="15">
        <v>0</v>
      </c>
      <c r="BW8" s="9">
        <v>39</v>
      </c>
      <c r="BX8" s="9">
        <v>0</v>
      </c>
      <c r="BY8" s="9">
        <v>6</v>
      </c>
      <c r="BZ8" s="9">
        <v>15</v>
      </c>
      <c r="CA8" s="9">
        <v>0</v>
      </c>
      <c r="CB8" s="9">
        <v>0</v>
      </c>
      <c r="CC8" s="9">
        <v>0</v>
      </c>
      <c r="CD8" s="9">
        <v>0</v>
      </c>
      <c r="CE8" s="9">
        <v>1</v>
      </c>
      <c r="CF8" s="9">
        <v>5</v>
      </c>
      <c r="CG8" s="9">
        <v>1</v>
      </c>
      <c r="CH8" s="9">
        <v>6</v>
      </c>
      <c r="CI8" s="9">
        <v>1</v>
      </c>
      <c r="CJ8" s="9">
        <v>3</v>
      </c>
      <c r="CK8" s="9">
        <v>4</v>
      </c>
      <c r="CL8" s="9">
        <v>10</v>
      </c>
      <c r="CM8" s="9">
        <v>1</v>
      </c>
      <c r="CN8" s="9">
        <v>2</v>
      </c>
      <c r="CO8" s="11">
        <v>4</v>
      </c>
      <c r="CP8" s="11">
        <v>1</v>
      </c>
      <c r="CQ8" s="11">
        <v>30</v>
      </c>
      <c r="CR8" s="11">
        <v>1</v>
      </c>
      <c r="CS8" s="11">
        <v>0</v>
      </c>
      <c r="CT8" s="11">
        <v>1</v>
      </c>
      <c r="CU8" s="13">
        <v>5</v>
      </c>
      <c r="CV8" s="13">
        <v>0</v>
      </c>
      <c r="CW8" s="13">
        <v>1</v>
      </c>
      <c r="CX8" s="13">
        <v>7</v>
      </c>
      <c r="CY8" s="13">
        <v>2</v>
      </c>
      <c r="CZ8" s="13">
        <v>0</v>
      </c>
      <c r="DA8" s="7">
        <v>64</v>
      </c>
      <c r="DB8" s="7">
        <v>0</v>
      </c>
      <c r="DC8" s="7">
        <v>7</v>
      </c>
      <c r="DD8" s="7">
        <v>0</v>
      </c>
      <c r="DE8" s="7">
        <v>0</v>
      </c>
      <c r="DF8" s="7">
        <v>0</v>
      </c>
      <c r="DG8" s="7">
        <v>59</v>
      </c>
      <c r="DH8" s="7">
        <v>1</v>
      </c>
      <c r="DI8" s="7">
        <v>1</v>
      </c>
      <c r="DJ8" s="7">
        <v>4</v>
      </c>
      <c r="DK8" s="7">
        <v>0</v>
      </c>
      <c r="DL8" s="7">
        <v>90</v>
      </c>
      <c r="DM8" s="7">
        <v>20</v>
      </c>
      <c r="DN8" s="7">
        <v>6</v>
      </c>
      <c r="DO8" s="7">
        <v>0</v>
      </c>
      <c r="DP8" s="7">
        <v>1</v>
      </c>
      <c r="DQ8" s="7">
        <v>5</v>
      </c>
      <c r="DR8" s="7">
        <v>6</v>
      </c>
      <c r="DS8" s="7">
        <v>0</v>
      </c>
      <c r="DT8" s="7">
        <v>0</v>
      </c>
      <c r="DU8" s="7">
        <v>0</v>
      </c>
      <c r="DV8" s="7">
        <v>8</v>
      </c>
      <c r="DW8" s="7">
        <v>2</v>
      </c>
      <c r="DX8" s="7">
        <v>4</v>
      </c>
      <c r="DY8" s="5">
        <v>14</v>
      </c>
      <c r="DZ8" s="5">
        <v>2</v>
      </c>
      <c r="EA8" s="48">
        <v>1</v>
      </c>
      <c r="EB8" s="48">
        <v>0</v>
      </c>
      <c r="EC8" s="48">
        <v>3</v>
      </c>
      <c r="ED8" s="48">
        <v>7</v>
      </c>
      <c r="EE8" s="48">
        <v>4</v>
      </c>
      <c r="EF8" s="48">
        <v>2</v>
      </c>
      <c r="EG8" s="48">
        <v>0</v>
      </c>
      <c r="EH8" s="48">
        <v>9</v>
      </c>
      <c r="EI8" s="48">
        <v>0</v>
      </c>
      <c r="EJ8" s="48">
        <v>1</v>
      </c>
      <c r="EK8" s="48">
        <v>13</v>
      </c>
      <c r="EL8" s="48">
        <v>5</v>
      </c>
      <c r="EM8" s="48">
        <v>71</v>
      </c>
      <c r="EN8" s="48">
        <v>0</v>
      </c>
      <c r="EO8" s="48">
        <v>1</v>
      </c>
      <c r="EP8" s="48">
        <v>1</v>
      </c>
      <c r="EQ8" s="48">
        <v>0</v>
      </c>
      <c r="ER8" s="48">
        <v>21</v>
      </c>
      <c r="ES8" s="48">
        <v>4</v>
      </c>
      <c r="ET8" s="48">
        <v>4</v>
      </c>
      <c r="EU8" s="48">
        <v>1</v>
      </c>
      <c r="EV8" s="48">
        <v>1</v>
      </c>
      <c r="EW8" s="48">
        <v>4</v>
      </c>
      <c r="EX8" s="48">
        <v>0</v>
      </c>
      <c r="EY8" s="48">
        <v>0</v>
      </c>
      <c r="EZ8" s="48">
        <v>3</v>
      </c>
      <c r="FA8" s="48">
        <v>0</v>
      </c>
      <c r="FC8" s="2">
        <f t="shared" si="0"/>
        <v>1195</v>
      </c>
      <c r="FD8">
        <v>-9.8440160125155103</v>
      </c>
    </row>
    <row r="9" spans="1:160" x14ac:dyDescent="0.2">
      <c r="A9" t="s">
        <v>353</v>
      </c>
      <c r="B9">
        <v>16770</v>
      </c>
      <c r="C9" s="17">
        <v>3</v>
      </c>
      <c r="D9" s="17">
        <v>17</v>
      </c>
      <c r="E9" s="3">
        <v>0</v>
      </c>
      <c r="F9" s="3">
        <v>2</v>
      </c>
      <c r="G9" s="20">
        <v>3</v>
      </c>
      <c r="H9" s="20">
        <v>0</v>
      </c>
      <c r="I9" s="20">
        <v>0</v>
      </c>
      <c r="J9" s="20">
        <v>5</v>
      </c>
      <c r="K9" s="20">
        <v>1</v>
      </c>
      <c r="L9" s="20">
        <v>6</v>
      </c>
      <c r="M9" s="20">
        <v>7</v>
      </c>
      <c r="N9" s="20">
        <v>5</v>
      </c>
      <c r="O9" s="20">
        <v>23</v>
      </c>
      <c r="P9" s="20">
        <v>0</v>
      </c>
      <c r="Q9" s="20">
        <v>0</v>
      </c>
      <c r="R9" s="20">
        <v>23</v>
      </c>
      <c r="S9" s="20">
        <v>4</v>
      </c>
      <c r="T9" s="20">
        <v>0</v>
      </c>
      <c r="U9" s="20">
        <v>1</v>
      </c>
      <c r="V9" s="20">
        <v>0</v>
      </c>
      <c r="W9" s="20">
        <v>1</v>
      </c>
      <c r="X9" s="20">
        <v>0</v>
      </c>
      <c r="Y9" s="20">
        <v>0</v>
      </c>
      <c r="Z9" s="20">
        <v>5</v>
      </c>
      <c r="AA9" s="20">
        <v>9</v>
      </c>
      <c r="AB9" s="20">
        <v>3</v>
      </c>
      <c r="AC9" s="20">
        <v>0</v>
      </c>
      <c r="AD9" s="20">
        <v>0</v>
      </c>
      <c r="AE9" s="20">
        <v>0</v>
      </c>
      <c r="AF9" s="20">
        <v>0</v>
      </c>
      <c r="AG9" s="20">
        <v>0</v>
      </c>
      <c r="AH9" s="20">
        <v>4</v>
      </c>
      <c r="AI9" s="20">
        <v>17</v>
      </c>
      <c r="AJ9" s="20">
        <v>1</v>
      </c>
      <c r="AK9" s="20">
        <v>1</v>
      </c>
      <c r="AL9" s="20">
        <v>1</v>
      </c>
      <c r="AM9" s="20">
        <v>0</v>
      </c>
      <c r="AN9" s="20">
        <v>18</v>
      </c>
      <c r="AO9" s="20">
        <v>2</v>
      </c>
      <c r="AP9" s="20">
        <v>1</v>
      </c>
      <c r="AQ9" s="20">
        <v>140</v>
      </c>
      <c r="AR9" s="20">
        <v>1</v>
      </c>
      <c r="AS9" s="20">
        <v>7</v>
      </c>
      <c r="AT9" s="23">
        <v>6</v>
      </c>
      <c r="AU9" s="23">
        <v>2</v>
      </c>
      <c r="AV9" s="23">
        <v>0</v>
      </c>
      <c r="AW9" s="23">
        <v>0</v>
      </c>
      <c r="AX9" s="23">
        <v>18</v>
      </c>
      <c r="AY9" s="23">
        <v>1</v>
      </c>
      <c r="AZ9" s="23">
        <v>4</v>
      </c>
      <c r="BA9" s="23">
        <v>1</v>
      </c>
      <c r="BB9" s="23">
        <v>11</v>
      </c>
      <c r="BC9" s="23">
        <v>0</v>
      </c>
      <c r="BD9" s="23">
        <v>5</v>
      </c>
      <c r="BE9" s="23">
        <v>8</v>
      </c>
      <c r="BF9" s="23">
        <v>0</v>
      </c>
      <c r="BG9" s="15">
        <v>0</v>
      </c>
      <c r="BH9" s="15">
        <v>0</v>
      </c>
      <c r="BI9" s="15">
        <v>0</v>
      </c>
      <c r="BJ9" s="15">
        <v>6</v>
      </c>
      <c r="BK9" s="15">
        <v>40</v>
      </c>
      <c r="BL9" s="15">
        <v>2</v>
      </c>
      <c r="BM9" s="15">
        <v>7</v>
      </c>
      <c r="BN9" s="15">
        <v>1</v>
      </c>
      <c r="BO9" s="15">
        <v>0</v>
      </c>
      <c r="BP9" s="15">
        <v>0</v>
      </c>
      <c r="BQ9" s="15">
        <v>0</v>
      </c>
      <c r="BR9" s="15">
        <v>10</v>
      </c>
      <c r="BS9" s="15">
        <v>5</v>
      </c>
      <c r="BT9" s="15">
        <v>1</v>
      </c>
      <c r="BU9" s="15">
        <v>0</v>
      </c>
      <c r="BV9" s="15">
        <v>0</v>
      </c>
      <c r="BW9" s="9">
        <v>24</v>
      </c>
      <c r="BX9" s="9">
        <v>1</v>
      </c>
      <c r="BY9" s="9">
        <v>3</v>
      </c>
      <c r="BZ9" s="9">
        <v>13</v>
      </c>
      <c r="CA9" s="9">
        <v>0</v>
      </c>
      <c r="CB9" s="9">
        <v>0</v>
      </c>
      <c r="CC9" s="9">
        <v>0</v>
      </c>
      <c r="CD9" s="9">
        <v>0</v>
      </c>
      <c r="CE9" s="9">
        <v>0</v>
      </c>
      <c r="CF9" s="9">
        <v>2</v>
      </c>
      <c r="CG9" s="9">
        <v>0</v>
      </c>
      <c r="CH9" s="9">
        <v>4</v>
      </c>
      <c r="CI9" s="9">
        <v>1</v>
      </c>
      <c r="CJ9" s="9">
        <v>2</v>
      </c>
      <c r="CK9" s="9">
        <v>4</v>
      </c>
      <c r="CL9" s="9">
        <v>4</v>
      </c>
      <c r="CM9" s="9">
        <v>1</v>
      </c>
      <c r="CN9" s="9">
        <v>1</v>
      </c>
      <c r="CO9" s="11">
        <v>3</v>
      </c>
      <c r="CP9" s="11">
        <v>1</v>
      </c>
      <c r="CQ9" s="11">
        <v>22</v>
      </c>
      <c r="CR9" s="11">
        <v>2</v>
      </c>
      <c r="CS9" s="11">
        <v>0</v>
      </c>
      <c r="CT9" s="11">
        <v>1</v>
      </c>
      <c r="CU9" s="13">
        <v>3</v>
      </c>
      <c r="CV9" s="13">
        <v>0</v>
      </c>
      <c r="CW9" s="13">
        <v>1</v>
      </c>
      <c r="CX9" s="13">
        <v>6</v>
      </c>
      <c r="CY9" s="13">
        <v>2</v>
      </c>
      <c r="CZ9" s="13">
        <v>0</v>
      </c>
      <c r="DA9" s="7">
        <v>53</v>
      </c>
      <c r="DB9" s="7">
        <v>0</v>
      </c>
      <c r="DC9" s="7">
        <v>6</v>
      </c>
      <c r="DD9" s="7">
        <v>0</v>
      </c>
      <c r="DE9" s="7">
        <v>0</v>
      </c>
      <c r="DF9" s="7">
        <v>0</v>
      </c>
      <c r="DG9" s="7">
        <v>23</v>
      </c>
      <c r="DH9" s="7">
        <v>0</v>
      </c>
      <c r="DI9" s="7">
        <v>0</v>
      </c>
      <c r="DJ9" s="7">
        <v>2</v>
      </c>
      <c r="DK9" s="7">
        <v>0</v>
      </c>
      <c r="DL9" s="7">
        <v>58</v>
      </c>
      <c r="DM9" s="7">
        <v>17</v>
      </c>
      <c r="DN9" s="7">
        <v>5</v>
      </c>
      <c r="DO9" s="7">
        <v>0</v>
      </c>
      <c r="DP9" s="7">
        <v>1</v>
      </c>
      <c r="DQ9" s="7">
        <v>5</v>
      </c>
      <c r="DR9" s="7">
        <v>6</v>
      </c>
      <c r="DS9" s="7">
        <v>0</v>
      </c>
      <c r="DT9" s="7">
        <v>0</v>
      </c>
      <c r="DU9" s="7">
        <v>0</v>
      </c>
      <c r="DV9" s="7">
        <v>7</v>
      </c>
      <c r="DW9" s="7">
        <v>0</v>
      </c>
      <c r="DX9" s="7">
        <v>2</v>
      </c>
      <c r="DY9" s="5">
        <v>8</v>
      </c>
      <c r="DZ9" s="5">
        <v>0</v>
      </c>
      <c r="EA9" s="48">
        <v>1</v>
      </c>
      <c r="EB9" s="48">
        <v>0</v>
      </c>
      <c r="EC9" s="48">
        <v>2</v>
      </c>
      <c r="ED9" s="48">
        <v>2</v>
      </c>
      <c r="EE9" s="48">
        <v>3</v>
      </c>
      <c r="EF9" s="48">
        <v>0</v>
      </c>
      <c r="EG9" s="48">
        <v>0</v>
      </c>
      <c r="EH9" s="48">
        <v>9</v>
      </c>
      <c r="EI9" s="48">
        <v>1</v>
      </c>
      <c r="EJ9" s="48">
        <v>0</v>
      </c>
      <c r="EK9" s="48">
        <v>13</v>
      </c>
      <c r="EL9" s="48">
        <v>2</v>
      </c>
      <c r="EM9" s="48">
        <v>45</v>
      </c>
      <c r="EN9" s="48">
        <v>0</v>
      </c>
      <c r="EO9" s="48">
        <v>1</v>
      </c>
      <c r="EP9" s="48">
        <v>0</v>
      </c>
      <c r="EQ9" s="48">
        <v>1</v>
      </c>
      <c r="ER9" s="48">
        <v>18</v>
      </c>
      <c r="ES9" s="48">
        <v>3</v>
      </c>
      <c r="ET9" s="48">
        <v>2</v>
      </c>
      <c r="EU9" s="48">
        <v>0</v>
      </c>
      <c r="EV9" s="48">
        <v>0</v>
      </c>
      <c r="EW9" s="48">
        <v>4</v>
      </c>
      <c r="EX9" s="48">
        <v>0</v>
      </c>
      <c r="EY9" s="48">
        <v>1</v>
      </c>
      <c r="EZ9" s="48">
        <v>2</v>
      </c>
      <c r="FA9" s="48">
        <v>0</v>
      </c>
      <c r="FC9" s="2">
        <f t="shared" si="0"/>
        <v>843</v>
      </c>
      <c r="FD9">
        <v>-9.8711866746422103</v>
      </c>
    </row>
    <row r="10" spans="1:160" x14ac:dyDescent="0.2">
      <c r="A10" t="s">
        <v>354</v>
      </c>
      <c r="B10">
        <v>33340</v>
      </c>
      <c r="C10" s="17">
        <v>5</v>
      </c>
      <c r="D10" s="17">
        <v>31</v>
      </c>
      <c r="E10" s="3">
        <v>1</v>
      </c>
      <c r="F10" s="3">
        <v>5</v>
      </c>
      <c r="G10" s="20">
        <v>15</v>
      </c>
      <c r="H10" s="20">
        <v>0</v>
      </c>
      <c r="I10" s="20">
        <v>0</v>
      </c>
      <c r="J10" s="20">
        <v>25</v>
      </c>
      <c r="K10" s="20">
        <v>8</v>
      </c>
      <c r="L10" s="20">
        <v>16</v>
      </c>
      <c r="M10" s="20">
        <v>11</v>
      </c>
      <c r="N10" s="20">
        <v>8</v>
      </c>
      <c r="O10" s="20">
        <v>22</v>
      </c>
      <c r="P10" s="20">
        <v>1</v>
      </c>
      <c r="Q10" s="20">
        <v>1</v>
      </c>
      <c r="R10" s="20">
        <v>34</v>
      </c>
      <c r="S10" s="20">
        <v>4</v>
      </c>
      <c r="T10" s="20">
        <v>5</v>
      </c>
      <c r="U10" s="20">
        <v>6</v>
      </c>
      <c r="V10" s="20">
        <v>0</v>
      </c>
      <c r="W10" s="20">
        <v>2</v>
      </c>
      <c r="X10" s="20">
        <v>3</v>
      </c>
      <c r="Y10" s="20">
        <v>10</v>
      </c>
      <c r="Z10" s="20">
        <v>2</v>
      </c>
      <c r="AA10" s="20">
        <v>9</v>
      </c>
      <c r="AB10" s="20">
        <v>10</v>
      </c>
      <c r="AC10" s="20">
        <v>0</v>
      </c>
      <c r="AD10" s="20">
        <v>3</v>
      </c>
      <c r="AE10" s="20">
        <v>3</v>
      </c>
      <c r="AF10" s="20">
        <v>0</v>
      </c>
      <c r="AG10" s="20">
        <v>4</v>
      </c>
      <c r="AH10" s="20">
        <v>4</v>
      </c>
      <c r="AI10" s="20">
        <v>33</v>
      </c>
      <c r="AJ10" s="20">
        <v>0</v>
      </c>
      <c r="AK10" s="20">
        <v>0</v>
      </c>
      <c r="AL10" s="20">
        <v>0</v>
      </c>
      <c r="AM10" s="20">
        <v>0</v>
      </c>
      <c r="AN10" s="20">
        <v>6</v>
      </c>
      <c r="AO10" s="20">
        <v>1</v>
      </c>
      <c r="AP10" s="20">
        <v>3</v>
      </c>
      <c r="AQ10" s="20">
        <v>43</v>
      </c>
      <c r="AR10" s="20">
        <v>0</v>
      </c>
      <c r="AS10" s="20">
        <v>24</v>
      </c>
      <c r="AT10" s="23">
        <v>5</v>
      </c>
      <c r="AU10" s="23">
        <v>13</v>
      </c>
      <c r="AV10" s="23">
        <v>3</v>
      </c>
      <c r="AW10" s="23">
        <v>3</v>
      </c>
      <c r="AX10" s="23">
        <v>29</v>
      </c>
      <c r="AY10" s="23">
        <v>3</v>
      </c>
      <c r="AZ10" s="23">
        <v>13</v>
      </c>
      <c r="BA10" s="23">
        <v>0</v>
      </c>
      <c r="BB10" s="23">
        <v>21</v>
      </c>
      <c r="BC10" s="23">
        <v>0</v>
      </c>
      <c r="BD10" s="23">
        <v>12</v>
      </c>
      <c r="BE10" s="23">
        <v>15</v>
      </c>
      <c r="BF10" s="23">
        <v>0</v>
      </c>
      <c r="BG10" s="15">
        <v>4</v>
      </c>
      <c r="BH10" s="15">
        <v>0</v>
      </c>
      <c r="BI10" s="15">
        <v>1</v>
      </c>
      <c r="BJ10" s="15">
        <v>12</v>
      </c>
      <c r="BK10" s="15">
        <v>76</v>
      </c>
      <c r="BL10" s="15">
        <v>0</v>
      </c>
      <c r="BM10" s="15">
        <v>4</v>
      </c>
      <c r="BN10" s="15">
        <v>10</v>
      </c>
      <c r="BO10" s="15">
        <v>0</v>
      </c>
      <c r="BP10" s="15">
        <v>0</v>
      </c>
      <c r="BQ10" s="15">
        <v>0</v>
      </c>
      <c r="BR10" s="15">
        <v>24</v>
      </c>
      <c r="BS10" s="15">
        <v>12</v>
      </c>
      <c r="BT10" s="15">
        <v>4</v>
      </c>
      <c r="BU10" s="15">
        <v>4</v>
      </c>
      <c r="BV10" s="15">
        <v>2</v>
      </c>
      <c r="BW10" s="9">
        <v>78</v>
      </c>
      <c r="BX10" s="9">
        <v>0</v>
      </c>
      <c r="BY10" s="9">
        <v>14</v>
      </c>
      <c r="BZ10" s="9">
        <v>9</v>
      </c>
      <c r="CA10" s="9">
        <v>0</v>
      </c>
      <c r="CB10" s="9">
        <v>0</v>
      </c>
      <c r="CC10" s="9">
        <v>0</v>
      </c>
      <c r="CD10" s="9">
        <v>5</v>
      </c>
      <c r="CE10" s="9">
        <v>0</v>
      </c>
      <c r="CF10" s="9">
        <v>8</v>
      </c>
      <c r="CG10" s="9">
        <v>0</v>
      </c>
      <c r="CH10" s="9">
        <v>16</v>
      </c>
      <c r="CI10" s="9">
        <v>8</v>
      </c>
      <c r="CJ10" s="9">
        <v>3</v>
      </c>
      <c r="CK10" s="9">
        <v>1</v>
      </c>
      <c r="CL10" s="9">
        <v>14</v>
      </c>
      <c r="CM10" s="9">
        <v>2</v>
      </c>
      <c r="CN10" s="9">
        <v>2</v>
      </c>
      <c r="CO10" s="11">
        <v>10</v>
      </c>
      <c r="CP10" s="11">
        <v>2</v>
      </c>
      <c r="CQ10" s="11">
        <v>39</v>
      </c>
      <c r="CR10" s="11">
        <v>6</v>
      </c>
      <c r="CS10" s="11">
        <v>2</v>
      </c>
      <c r="CT10" s="11">
        <v>10</v>
      </c>
      <c r="CU10" s="13">
        <v>13</v>
      </c>
      <c r="CV10" s="13">
        <v>2</v>
      </c>
      <c r="CW10" s="13">
        <v>0</v>
      </c>
      <c r="CX10" s="13">
        <v>4</v>
      </c>
      <c r="CY10" s="13">
        <v>4</v>
      </c>
      <c r="CZ10" s="13">
        <v>0</v>
      </c>
      <c r="DA10" s="7">
        <v>131</v>
      </c>
      <c r="DB10" s="7">
        <v>1</v>
      </c>
      <c r="DC10" s="7">
        <v>9</v>
      </c>
      <c r="DD10" s="7">
        <v>0</v>
      </c>
      <c r="DE10" s="7">
        <v>2</v>
      </c>
      <c r="DF10" s="7">
        <v>0</v>
      </c>
      <c r="DG10" s="7">
        <v>101</v>
      </c>
      <c r="DH10" s="7">
        <v>0</v>
      </c>
      <c r="DI10" s="7">
        <v>6</v>
      </c>
      <c r="DJ10" s="7">
        <v>4</v>
      </c>
      <c r="DK10" s="7">
        <v>0</v>
      </c>
      <c r="DL10" s="7">
        <v>168</v>
      </c>
      <c r="DM10" s="7">
        <v>39</v>
      </c>
      <c r="DN10" s="7">
        <v>10</v>
      </c>
      <c r="DO10" s="7">
        <v>0</v>
      </c>
      <c r="DP10" s="7">
        <v>0</v>
      </c>
      <c r="DQ10" s="7">
        <v>7</v>
      </c>
      <c r="DR10" s="7">
        <v>6</v>
      </c>
      <c r="DS10" s="7">
        <v>0</v>
      </c>
      <c r="DT10" s="7">
        <v>0</v>
      </c>
      <c r="DU10" s="7">
        <v>0</v>
      </c>
      <c r="DV10" s="7">
        <v>12</v>
      </c>
      <c r="DW10" s="7">
        <v>3</v>
      </c>
      <c r="DX10" s="7">
        <v>6</v>
      </c>
      <c r="DY10" s="5">
        <v>12</v>
      </c>
      <c r="DZ10" s="5">
        <v>1</v>
      </c>
      <c r="EA10" s="48">
        <v>1</v>
      </c>
      <c r="EB10" s="48">
        <v>0</v>
      </c>
      <c r="EC10" s="48">
        <v>2</v>
      </c>
      <c r="ED10" s="48">
        <v>12</v>
      </c>
      <c r="EE10" s="48">
        <v>0</v>
      </c>
      <c r="EF10" s="48">
        <v>1</v>
      </c>
      <c r="EG10" s="48">
        <v>0</v>
      </c>
      <c r="EH10" s="48">
        <v>4</v>
      </c>
      <c r="EI10" s="48">
        <v>0</v>
      </c>
      <c r="EJ10" s="48">
        <v>0</v>
      </c>
      <c r="EK10" s="48">
        <v>1</v>
      </c>
      <c r="EL10" s="48">
        <v>8</v>
      </c>
      <c r="EM10" s="48">
        <v>119</v>
      </c>
      <c r="EN10" s="48">
        <v>0</v>
      </c>
      <c r="EO10" s="48">
        <v>1</v>
      </c>
      <c r="EP10" s="48">
        <v>0</v>
      </c>
      <c r="EQ10" s="48">
        <v>0</v>
      </c>
      <c r="ER10" s="48">
        <v>1</v>
      </c>
      <c r="ES10" s="48">
        <v>5</v>
      </c>
      <c r="ET10" s="48">
        <v>3</v>
      </c>
      <c r="EU10" s="48">
        <v>0</v>
      </c>
      <c r="EV10" s="48">
        <v>3</v>
      </c>
      <c r="EW10" s="48">
        <v>13</v>
      </c>
      <c r="EX10" s="48">
        <v>4</v>
      </c>
      <c r="EY10" s="48">
        <v>1</v>
      </c>
      <c r="EZ10" s="48">
        <v>0</v>
      </c>
      <c r="FA10" s="48">
        <v>0</v>
      </c>
      <c r="FC10" s="2">
        <f t="shared" si="0"/>
        <v>1577</v>
      </c>
      <c r="FD10">
        <v>-19.1356807619749</v>
      </c>
    </row>
    <row r="11" spans="1:160" x14ac:dyDescent="0.2">
      <c r="A11" t="s">
        <v>355</v>
      </c>
      <c r="B11">
        <v>13777</v>
      </c>
      <c r="C11" s="17">
        <v>0</v>
      </c>
      <c r="D11" s="17">
        <v>8</v>
      </c>
      <c r="E11" s="3">
        <v>0</v>
      </c>
      <c r="F11" s="3">
        <v>3</v>
      </c>
      <c r="G11" s="20">
        <v>11</v>
      </c>
      <c r="H11" s="20">
        <v>0</v>
      </c>
      <c r="I11" s="20">
        <v>0</v>
      </c>
      <c r="J11" s="20">
        <v>11</v>
      </c>
      <c r="K11" s="20">
        <v>6</v>
      </c>
      <c r="L11" s="20">
        <v>11</v>
      </c>
      <c r="M11" s="20">
        <v>10</v>
      </c>
      <c r="N11" s="20">
        <v>3</v>
      </c>
      <c r="O11" s="20">
        <v>20</v>
      </c>
      <c r="P11" s="20">
        <v>0</v>
      </c>
      <c r="Q11" s="20">
        <v>1</v>
      </c>
      <c r="R11" s="20">
        <v>24</v>
      </c>
      <c r="S11" s="20">
        <v>5</v>
      </c>
      <c r="T11" s="20">
        <v>0</v>
      </c>
      <c r="U11" s="20">
        <v>1</v>
      </c>
      <c r="V11" s="20">
        <v>3</v>
      </c>
      <c r="W11" s="20">
        <v>0</v>
      </c>
      <c r="X11" s="20">
        <v>1</v>
      </c>
      <c r="Y11" s="20">
        <v>0</v>
      </c>
      <c r="Z11" s="20">
        <v>5</v>
      </c>
      <c r="AA11" s="20">
        <v>6</v>
      </c>
      <c r="AB11" s="20">
        <v>2</v>
      </c>
      <c r="AC11" s="20">
        <v>1</v>
      </c>
      <c r="AD11" s="20">
        <v>1</v>
      </c>
      <c r="AE11" s="20">
        <v>1</v>
      </c>
      <c r="AF11" s="20">
        <v>1</v>
      </c>
      <c r="AG11" s="20">
        <v>2</v>
      </c>
      <c r="AH11" s="20">
        <v>1</v>
      </c>
      <c r="AI11" s="20">
        <v>9</v>
      </c>
      <c r="AJ11" s="20">
        <v>1</v>
      </c>
      <c r="AK11" s="20">
        <v>0</v>
      </c>
      <c r="AL11" s="20">
        <v>0</v>
      </c>
      <c r="AM11" s="20">
        <v>1</v>
      </c>
      <c r="AN11" s="20">
        <v>11</v>
      </c>
      <c r="AO11" s="20">
        <v>0</v>
      </c>
      <c r="AP11" s="20">
        <v>1</v>
      </c>
      <c r="AQ11" s="20">
        <v>46</v>
      </c>
      <c r="AR11" s="20">
        <v>3</v>
      </c>
      <c r="AS11" s="20">
        <v>7</v>
      </c>
      <c r="AT11" s="23">
        <v>6</v>
      </c>
      <c r="AU11" s="23">
        <v>6</v>
      </c>
      <c r="AV11" s="23">
        <v>1</v>
      </c>
      <c r="AW11" s="23">
        <v>1</v>
      </c>
      <c r="AX11" s="23">
        <v>16</v>
      </c>
      <c r="AY11" s="23">
        <v>2</v>
      </c>
      <c r="AZ11" s="23">
        <v>9</v>
      </c>
      <c r="BA11" s="23">
        <v>0</v>
      </c>
      <c r="BB11" s="23">
        <v>12</v>
      </c>
      <c r="BC11" s="23">
        <v>0</v>
      </c>
      <c r="BD11" s="23">
        <v>7</v>
      </c>
      <c r="BE11" s="23">
        <v>14</v>
      </c>
      <c r="BF11" s="23">
        <v>0</v>
      </c>
      <c r="BG11" s="15">
        <v>0</v>
      </c>
      <c r="BH11" s="15">
        <v>0</v>
      </c>
      <c r="BI11" s="15">
        <v>0</v>
      </c>
      <c r="BJ11" s="15">
        <v>3</v>
      </c>
      <c r="BK11" s="15">
        <v>32</v>
      </c>
      <c r="BL11" s="15">
        <v>0</v>
      </c>
      <c r="BM11" s="15">
        <v>0</v>
      </c>
      <c r="BN11" s="15">
        <v>0</v>
      </c>
      <c r="BO11" s="15">
        <v>0</v>
      </c>
      <c r="BP11" s="15">
        <v>0</v>
      </c>
      <c r="BQ11" s="15">
        <v>1</v>
      </c>
      <c r="BR11" s="15">
        <v>12</v>
      </c>
      <c r="BS11" s="15">
        <v>2</v>
      </c>
      <c r="BT11" s="15">
        <v>3</v>
      </c>
      <c r="BU11" s="15">
        <v>0</v>
      </c>
      <c r="BV11" s="15">
        <v>0</v>
      </c>
      <c r="BW11" s="9">
        <v>18</v>
      </c>
      <c r="BX11" s="9">
        <v>0</v>
      </c>
      <c r="BY11" s="9">
        <v>3</v>
      </c>
      <c r="BZ11" s="9">
        <v>5</v>
      </c>
      <c r="CA11" s="9">
        <v>0</v>
      </c>
      <c r="CB11" s="9">
        <v>0</v>
      </c>
      <c r="CC11" s="9">
        <v>0</v>
      </c>
      <c r="CD11" s="9">
        <v>2</v>
      </c>
      <c r="CE11" s="9">
        <v>0</v>
      </c>
      <c r="CF11" s="9">
        <v>1</v>
      </c>
      <c r="CG11" s="9">
        <v>0</v>
      </c>
      <c r="CH11" s="9">
        <v>4</v>
      </c>
      <c r="CI11" s="9">
        <v>0</v>
      </c>
      <c r="CJ11" s="9">
        <v>0</v>
      </c>
      <c r="CK11" s="9">
        <v>0</v>
      </c>
      <c r="CL11" s="9">
        <v>7</v>
      </c>
      <c r="CM11" s="9">
        <v>1</v>
      </c>
      <c r="CN11" s="9">
        <v>1</v>
      </c>
      <c r="CO11" s="11">
        <v>4</v>
      </c>
      <c r="CP11" s="11">
        <v>0</v>
      </c>
      <c r="CQ11" s="11">
        <v>15</v>
      </c>
      <c r="CR11" s="11">
        <v>2</v>
      </c>
      <c r="CS11" s="11">
        <v>1</v>
      </c>
      <c r="CT11" s="11">
        <v>1</v>
      </c>
      <c r="CU11" s="13">
        <v>7</v>
      </c>
      <c r="CV11" s="13">
        <v>0</v>
      </c>
      <c r="CW11" s="13">
        <v>2</v>
      </c>
      <c r="CX11" s="13">
        <v>5</v>
      </c>
      <c r="CY11" s="13">
        <v>1</v>
      </c>
      <c r="CZ11" s="13">
        <v>0</v>
      </c>
      <c r="DA11" s="7">
        <v>47</v>
      </c>
      <c r="DB11" s="7">
        <v>0</v>
      </c>
      <c r="DC11" s="7">
        <v>3</v>
      </c>
      <c r="DD11" s="7">
        <v>0</v>
      </c>
      <c r="DE11" s="7">
        <v>1</v>
      </c>
      <c r="DF11" s="7">
        <v>1</v>
      </c>
      <c r="DG11" s="7">
        <v>36</v>
      </c>
      <c r="DH11" s="7">
        <v>1</v>
      </c>
      <c r="DI11" s="7">
        <v>2</v>
      </c>
      <c r="DJ11" s="7">
        <v>5</v>
      </c>
      <c r="DK11" s="7">
        <v>0</v>
      </c>
      <c r="DL11" s="7">
        <v>70</v>
      </c>
      <c r="DM11" s="7">
        <v>14</v>
      </c>
      <c r="DN11" s="7">
        <v>8</v>
      </c>
      <c r="DO11" s="7">
        <v>0</v>
      </c>
      <c r="DP11" s="7">
        <v>0</v>
      </c>
      <c r="DQ11" s="7">
        <v>4</v>
      </c>
      <c r="DR11" s="7">
        <v>10</v>
      </c>
      <c r="DS11" s="7">
        <v>0</v>
      </c>
      <c r="DT11" s="7">
        <v>0</v>
      </c>
      <c r="DU11" s="7">
        <v>0</v>
      </c>
      <c r="DV11" s="7">
        <v>0</v>
      </c>
      <c r="DW11" s="7">
        <v>1</v>
      </c>
      <c r="DX11" s="7">
        <v>5</v>
      </c>
      <c r="DY11" s="5">
        <v>4</v>
      </c>
      <c r="DZ11" s="5">
        <v>1</v>
      </c>
      <c r="EA11" s="48">
        <v>1</v>
      </c>
      <c r="EB11" s="48">
        <v>0</v>
      </c>
      <c r="EC11" s="48">
        <v>1</v>
      </c>
      <c r="ED11" s="48">
        <v>7</v>
      </c>
      <c r="EE11" s="48">
        <v>0</v>
      </c>
      <c r="EF11" s="48">
        <v>1</v>
      </c>
      <c r="EG11" s="48">
        <v>1</v>
      </c>
      <c r="EH11" s="48">
        <v>5</v>
      </c>
      <c r="EI11" s="48">
        <v>0</v>
      </c>
      <c r="EJ11" s="48">
        <v>0</v>
      </c>
      <c r="EK11" s="48">
        <v>0</v>
      </c>
      <c r="EL11" s="48">
        <v>5</v>
      </c>
      <c r="EM11" s="48">
        <v>63</v>
      </c>
      <c r="EN11" s="48">
        <v>0</v>
      </c>
      <c r="EO11" s="48">
        <v>1</v>
      </c>
      <c r="EP11" s="48">
        <v>1</v>
      </c>
      <c r="EQ11" s="48">
        <v>0</v>
      </c>
      <c r="ER11" s="48">
        <v>9</v>
      </c>
      <c r="ES11" s="48">
        <v>3</v>
      </c>
      <c r="ET11" s="48">
        <v>2</v>
      </c>
      <c r="EU11" s="48">
        <v>0</v>
      </c>
      <c r="EV11" s="48">
        <v>1</v>
      </c>
      <c r="EW11" s="48">
        <v>25</v>
      </c>
      <c r="EX11" s="48">
        <v>1</v>
      </c>
      <c r="EY11" s="48">
        <v>0</v>
      </c>
      <c r="EZ11" s="48">
        <v>5</v>
      </c>
      <c r="FA11" s="48">
        <v>0</v>
      </c>
      <c r="FC11" s="2">
        <f t="shared" si="0"/>
        <v>769</v>
      </c>
      <c r="FD11">
        <v>-38.319192012147397</v>
      </c>
    </row>
    <row r="12" spans="1:160" x14ac:dyDescent="0.2">
      <c r="A12" t="s">
        <v>360</v>
      </c>
      <c r="B12">
        <v>26034</v>
      </c>
      <c r="C12" s="17">
        <v>0</v>
      </c>
      <c r="D12" s="17">
        <v>2</v>
      </c>
      <c r="E12" s="3">
        <v>0</v>
      </c>
      <c r="F12" s="3">
        <v>2</v>
      </c>
      <c r="G12" s="20">
        <v>8</v>
      </c>
      <c r="H12" s="20">
        <v>0</v>
      </c>
      <c r="I12" s="20">
        <v>0</v>
      </c>
      <c r="J12" s="20">
        <v>9</v>
      </c>
      <c r="K12" s="20">
        <v>8</v>
      </c>
      <c r="L12" s="20">
        <v>9</v>
      </c>
      <c r="M12" s="20">
        <v>11</v>
      </c>
      <c r="N12" s="20">
        <v>3</v>
      </c>
      <c r="O12" s="20">
        <v>28</v>
      </c>
      <c r="P12" s="20">
        <v>2</v>
      </c>
      <c r="Q12" s="20">
        <v>0</v>
      </c>
      <c r="R12" s="20">
        <v>29</v>
      </c>
      <c r="S12" s="20">
        <v>4</v>
      </c>
      <c r="T12" s="20">
        <v>0</v>
      </c>
      <c r="U12" s="20">
        <v>3</v>
      </c>
      <c r="V12" s="20">
        <v>5</v>
      </c>
      <c r="W12" s="20">
        <v>1</v>
      </c>
      <c r="X12" s="20">
        <v>3</v>
      </c>
      <c r="Y12" s="20">
        <v>0</v>
      </c>
      <c r="Z12" s="20">
        <v>3</v>
      </c>
      <c r="AA12" s="20">
        <v>6</v>
      </c>
      <c r="AB12" s="20">
        <v>1</v>
      </c>
      <c r="AC12" s="20">
        <v>0</v>
      </c>
      <c r="AD12" s="20">
        <v>1</v>
      </c>
      <c r="AE12" s="20">
        <v>1</v>
      </c>
      <c r="AF12" s="20">
        <v>1</v>
      </c>
      <c r="AG12" s="20">
        <v>1</v>
      </c>
      <c r="AH12" s="20">
        <v>1</v>
      </c>
      <c r="AI12" s="20">
        <v>17</v>
      </c>
      <c r="AJ12" s="20">
        <v>1</v>
      </c>
      <c r="AK12" s="20">
        <v>0</v>
      </c>
      <c r="AL12" s="20">
        <v>0</v>
      </c>
      <c r="AM12" s="20">
        <v>0</v>
      </c>
      <c r="AN12" s="20">
        <v>5</v>
      </c>
      <c r="AO12" s="20">
        <v>0</v>
      </c>
      <c r="AP12" s="20">
        <v>3</v>
      </c>
      <c r="AQ12" s="20">
        <v>32</v>
      </c>
      <c r="AR12" s="20">
        <v>3</v>
      </c>
      <c r="AS12" s="20">
        <v>10</v>
      </c>
      <c r="AT12" s="23">
        <v>3</v>
      </c>
      <c r="AU12" s="23">
        <v>7</v>
      </c>
      <c r="AV12" s="23">
        <v>0</v>
      </c>
      <c r="AW12" s="23">
        <v>2</v>
      </c>
      <c r="AX12" s="23">
        <v>21</v>
      </c>
      <c r="AY12" s="23">
        <v>1</v>
      </c>
      <c r="AZ12" s="23">
        <v>5</v>
      </c>
      <c r="BA12" s="23">
        <v>0</v>
      </c>
      <c r="BB12" s="23">
        <v>16</v>
      </c>
      <c r="BC12" s="23">
        <v>0</v>
      </c>
      <c r="BD12" s="23">
        <v>5</v>
      </c>
      <c r="BE12" s="23">
        <v>15</v>
      </c>
      <c r="BF12" s="23">
        <v>0</v>
      </c>
      <c r="BG12" s="15">
        <v>0</v>
      </c>
      <c r="BH12" s="15">
        <v>0</v>
      </c>
      <c r="BI12" s="15">
        <v>0</v>
      </c>
      <c r="BJ12" s="15">
        <v>3</v>
      </c>
      <c r="BK12" s="15">
        <v>26</v>
      </c>
      <c r="BL12" s="15">
        <v>0</v>
      </c>
      <c r="BM12" s="15">
        <v>7</v>
      </c>
      <c r="BN12" s="15">
        <v>0</v>
      </c>
      <c r="BO12" s="15">
        <v>0</v>
      </c>
      <c r="BP12" s="15">
        <v>0</v>
      </c>
      <c r="BQ12" s="15">
        <v>0</v>
      </c>
      <c r="BR12" s="15">
        <v>15</v>
      </c>
      <c r="BS12" s="15">
        <v>3</v>
      </c>
      <c r="BT12" s="15">
        <v>2</v>
      </c>
      <c r="BU12" s="15">
        <v>3</v>
      </c>
      <c r="BV12" s="15">
        <v>0</v>
      </c>
      <c r="BW12" s="9">
        <v>15</v>
      </c>
      <c r="BX12" s="9">
        <v>0</v>
      </c>
      <c r="BY12" s="9">
        <v>1</v>
      </c>
      <c r="BZ12" s="9">
        <v>4</v>
      </c>
      <c r="CA12" s="9">
        <v>1</v>
      </c>
      <c r="CB12" s="9">
        <v>0</v>
      </c>
      <c r="CC12" s="9">
        <v>0</v>
      </c>
      <c r="CD12" s="9">
        <v>2</v>
      </c>
      <c r="CE12" s="9">
        <v>0</v>
      </c>
      <c r="CF12" s="9">
        <v>2</v>
      </c>
      <c r="CG12" s="9">
        <v>0</v>
      </c>
      <c r="CH12" s="9">
        <v>3</v>
      </c>
      <c r="CI12" s="9">
        <v>0</v>
      </c>
      <c r="CJ12" s="9">
        <v>0</v>
      </c>
      <c r="CK12" s="9">
        <v>0</v>
      </c>
      <c r="CL12" s="9">
        <v>13</v>
      </c>
      <c r="CM12" s="9">
        <v>0</v>
      </c>
      <c r="CN12" s="9">
        <v>0</v>
      </c>
      <c r="CO12" s="11">
        <v>5</v>
      </c>
      <c r="CP12" s="11">
        <v>0</v>
      </c>
      <c r="CQ12" s="11">
        <v>13</v>
      </c>
      <c r="CR12" s="11">
        <v>2</v>
      </c>
      <c r="CS12" s="11">
        <v>1</v>
      </c>
      <c r="CT12" s="11">
        <v>3</v>
      </c>
      <c r="CU12" s="13">
        <v>10</v>
      </c>
      <c r="CV12" s="13">
        <v>0</v>
      </c>
      <c r="CW12" s="13">
        <v>2</v>
      </c>
      <c r="CX12" s="13">
        <v>3</v>
      </c>
      <c r="CY12" s="13">
        <v>1</v>
      </c>
      <c r="CZ12" s="13">
        <v>0</v>
      </c>
      <c r="DA12" s="7">
        <v>64</v>
      </c>
      <c r="DB12" s="7">
        <v>0</v>
      </c>
      <c r="DC12" s="7">
        <v>2</v>
      </c>
      <c r="DD12" s="7">
        <v>0</v>
      </c>
      <c r="DE12" s="7">
        <v>4</v>
      </c>
      <c r="DF12" s="7">
        <v>0</v>
      </c>
      <c r="DG12" s="7">
        <v>33</v>
      </c>
      <c r="DH12" s="7">
        <v>0</v>
      </c>
      <c r="DI12" s="7">
        <v>1</v>
      </c>
      <c r="DJ12" s="7">
        <v>1</v>
      </c>
      <c r="DK12" s="7">
        <v>0</v>
      </c>
      <c r="DL12" s="7">
        <v>62</v>
      </c>
      <c r="DM12" s="7">
        <v>12</v>
      </c>
      <c r="DN12" s="7">
        <v>9</v>
      </c>
      <c r="DO12" s="7">
        <v>1</v>
      </c>
      <c r="DP12" s="7">
        <v>0</v>
      </c>
      <c r="DQ12" s="7">
        <v>7</v>
      </c>
      <c r="DR12" s="7">
        <v>17</v>
      </c>
      <c r="DS12" s="7">
        <v>0</v>
      </c>
      <c r="DT12" s="7">
        <v>0</v>
      </c>
      <c r="DU12" s="7">
        <v>0</v>
      </c>
      <c r="DV12" s="7">
        <v>1</v>
      </c>
      <c r="DW12" s="7">
        <v>2</v>
      </c>
      <c r="DX12" s="7">
        <v>4</v>
      </c>
      <c r="DY12" s="5">
        <v>15</v>
      </c>
      <c r="DZ12" s="5">
        <v>1</v>
      </c>
      <c r="EA12" s="48">
        <v>0</v>
      </c>
      <c r="EB12" s="48">
        <v>0</v>
      </c>
      <c r="EC12" s="48">
        <v>0</v>
      </c>
      <c r="ED12" s="48">
        <v>7</v>
      </c>
      <c r="EE12" s="48">
        <v>2</v>
      </c>
      <c r="EF12" s="48">
        <v>3</v>
      </c>
      <c r="EG12" s="48">
        <v>1</v>
      </c>
      <c r="EH12" s="48">
        <v>1</v>
      </c>
      <c r="EI12" s="48">
        <v>0</v>
      </c>
      <c r="EJ12" s="48">
        <v>0</v>
      </c>
      <c r="EK12" s="48">
        <v>0</v>
      </c>
      <c r="EL12" s="48">
        <v>3</v>
      </c>
      <c r="EM12" s="48">
        <v>59</v>
      </c>
      <c r="EN12" s="48">
        <v>1</v>
      </c>
      <c r="EO12" s="48">
        <v>1</v>
      </c>
      <c r="EP12" s="48">
        <v>1</v>
      </c>
      <c r="EQ12" s="48">
        <v>1</v>
      </c>
      <c r="ER12" s="48">
        <v>5</v>
      </c>
      <c r="ES12" s="48">
        <v>2</v>
      </c>
      <c r="ET12" s="48">
        <v>3</v>
      </c>
      <c r="EU12" s="48">
        <v>0</v>
      </c>
      <c r="EV12" s="48">
        <v>0</v>
      </c>
      <c r="EW12" s="48">
        <v>17</v>
      </c>
      <c r="EX12" s="48">
        <v>1</v>
      </c>
      <c r="EY12" s="48">
        <v>0</v>
      </c>
      <c r="EZ12" s="48">
        <v>2</v>
      </c>
      <c r="FA12" s="48">
        <v>0</v>
      </c>
      <c r="FC12" s="2">
        <f t="shared" si="0"/>
        <v>774</v>
      </c>
      <c r="FD12">
        <v>-41.741901716283898</v>
      </c>
    </row>
    <row r="13" spans="1:160" x14ac:dyDescent="0.2">
      <c r="FC13" s="2"/>
    </row>
    <row r="14" spans="1:160" x14ac:dyDescent="0.2">
      <c r="A14" s="2" t="s">
        <v>344</v>
      </c>
      <c r="FC14" s="2"/>
      <c r="FD14" s="2"/>
    </row>
    <row r="15" spans="1:160" x14ac:dyDescent="0.2">
      <c r="A15" t="s">
        <v>349</v>
      </c>
      <c r="C15" s="18">
        <f t="shared" ref="C15:AG15" si="1">C5/$B5*100000</f>
        <v>10.647642878057869</v>
      </c>
      <c r="D15" s="18">
        <f t="shared" si="1"/>
        <v>74.533500146405089</v>
      </c>
      <c r="E15" s="19">
        <f t="shared" si="1"/>
        <v>0</v>
      </c>
      <c r="F15" s="19">
        <f t="shared" si="1"/>
        <v>5.3238214390289347</v>
      </c>
      <c r="G15" s="21">
        <f t="shared" si="1"/>
        <v>42.590571512231477</v>
      </c>
      <c r="H15" s="21">
        <f t="shared" si="1"/>
        <v>0</v>
      </c>
      <c r="I15" s="21">
        <f t="shared" si="1"/>
        <v>7.9857321585434029</v>
      </c>
      <c r="J15" s="21">
        <f t="shared" si="1"/>
        <v>21.295285756115739</v>
      </c>
      <c r="K15" s="21">
        <f t="shared" si="1"/>
        <v>7.9857321585434029</v>
      </c>
      <c r="L15" s="21">
        <f t="shared" si="1"/>
        <v>34.604839353688078</v>
      </c>
      <c r="M15" s="21">
        <f t="shared" si="1"/>
        <v>31.942928634173612</v>
      </c>
      <c r="N15" s="21">
        <f t="shared" si="1"/>
        <v>18.633375036601272</v>
      </c>
      <c r="O15" s="21">
        <f t="shared" si="1"/>
        <v>61.223946548832757</v>
      </c>
      <c r="P15" s="21">
        <f t="shared" si="1"/>
        <v>0</v>
      </c>
      <c r="Q15" s="21">
        <f t="shared" si="1"/>
        <v>2.6619107195144673</v>
      </c>
      <c r="R15" s="21">
        <f t="shared" si="1"/>
        <v>95.828785902520835</v>
      </c>
      <c r="S15" s="21">
        <f t="shared" si="1"/>
        <v>18.633375036601272</v>
      </c>
      <c r="T15" s="21">
        <f t="shared" si="1"/>
        <v>26.619107195144675</v>
      </c>
      <c r="U15" s="21">
        <f t="shared" si="1"/>
        <v>7.9857321585434029</v>
      </c>
      <c r="V15" s="21">
        <f t="shared" si="1"/>
        <v>0</v>
      </c>
      <c r="W15" s="21">
        <f t="shared" si="1"/>
        <v>2.6619107195144673</v>
      </c>
      <c r="X15" s="21">
        <f t="shared" si="1"/>
        <v>0</v>
      </c>
      <c r="Y15" s="21">
        <f t="shared" si="1"/>
        <v>2.6619107195144673</v>
      </c>
      <c r="Z15" s="21">
        <f t="shared" si="1"/>
        <v>10.647642878057869</v>
      </c>
      <c r="AA15" s="21">
        <f t="shared" si="1"/>
        <v>23.957196475630209</v>
      </c>
      <c r="AB15" s="21">
        <f t="shared" si="1"/>
        <v>23.957196475630209</v>
      </c>
      <c r="AC15" s="21">
        <f t="shared" si="1"/>
        <v>2.6619107195144673</v>
      </c>
      <c r="AD15" s="21">
        <f t="shared" si="1"/>
        <v>2.6619107195144673</v>
      </c>
      <c r="AE15" s="21">
        <f t="shared" si="1"/>
        <v>5.3238214390289347</v>
      </c>
      <c r="AF15" s="21">
        <f t="shared" si="1"/>
        <v>0</v>
      </c>
      <c r="AG15" s="21">
        <f t="shared" si="1"/>
        <v>5.3238214390289347</v>
      </c>
      <c r="AH15" s="21">
        <f t="shared" ref="AH15:BM15" si="2">AH5/$B5*100000</f>
        <v>18.633375036601272</v>
      </c>
      <c r="AI15" s="21">
        <f t="shared" si="2"/>
        <v>45.252482231745944</v>
      </c>
      <c r="AJ15" s="21">
        <f t="shared" si="2"/>
        <v>5.3238214390289347</v>
      </c>
      <c r="AK15" s="21">
        <f t="shared" si="2"/>
        <v>0</v>
      </c>
      <c r="AL15" s="21">
        <f t="shared" si="2"/>
        <v>2.6619107195144673</v>
      </c>
      <c r="AM15" s="21">
        <f t="shared" si="2"/>
        <v>2.6619107195144673</v>
      </c>
      <c r="AN15" s="21">
        <f t="shared" si="2"/>
        <v>82.519232304948488</v>
      </c>
      <c r="AO15" s="21">
        <f t="shared" si="2"/>
        <v>0</v>
      </c>
      <c r="AP15" s="21">
        <f t="shared" si="2"/>
        <v>0</v>
      </c>
      <c r="AQ15" s="21">
        <f t="shared" si="2"/>
        <v>319.42928634173609</v>
      </c>
      <c r="AR15" s="21">
        <f t="shared" si="2"/>
        <v>18.633375036601272</v>
      </c>
      <c r="AS15" s="21">
        <f t="shared" si="2"/>
        <v>39.928660792717011</v>
      </c>
      <c r="AT15" s="22">
        <f t="shared" si="2"/>
        <v>21.295285756115739</v>
      </c>
      <c r="AU15" s="22">
        <f t="shared" si="2"/>
        <v>18.633375036601272</v>
      </c>
      <c r="AV15" s="22">
        <f t="shared" si="2"/>
        <v>2.6619107195144673</v>
      </c>
      <c r="AW15" s="22">
        <f t="shared" si="2"/>
        <v>0</v>
      </c>
      <c r="AX15" s="22">
        <f t="shared" si="2"/>
        <v>119.78598237815103</v>
      </c>
      <c r="AY15" s="22">
        <f t="shared" si="2"/>
        <v>2.6619107195144673</v>
      </c>
      <c r="AZ15" s="22">
        <f t="shared" si="2"/>
        <v>42.590571512231477</v>
      </c>
      <c r="BA15" s="22">
        <f t="shared" si="2"/>
        <v>2.6619107195144673</v>
      </c>
      <c r="BB15" s="22">
        <f t="shared" si="2"/>
        <v>50.576303670774884</v>
      </c>
      <c r="BC15" s="22">
        <f t="shared" si="2"/>
        <v>7.9857321585434029</v>
      </c>
      <c r="BD15" s="22">
        <f t="shared" si="2"/>
        <v>2.6619107195144673</v>
      </c>
      <c r="BE15" s="22">
        <f t="shared" si="2"/>
        <v>31.942928634173612</v>
      </c>
      <c r="BF15" s="22">
        <f t="shared" si="2"/>
        <v>5.3238214390289347</v>
      </c>
      <c r="BG15" s="16">
        <f t="shared" si="2"/>
        <v>0</v>
      </c>
      <c r="BH15" s="16">
        <f t="shared" si="2"/>
        <v>2.6619107195144673</v>
      </c>
      <c r="BI15" s="16">
        <f t="shared" si="2"/>
        <v>0</v>
      </c>
      <c r="BJ15" s="16">
        <f t="shared" si="2"/>
        <v>15.971464317086806</v>
      </c>
      <c r="BK15" s="16">
        <f t="shared" si="2"/>
        <v>242.23387547581652</v>
      </c>
      <c r="BL15" s="16">
        <f t="shared" si="2"/>
        <v>5.3238214390289347</v>
      </c>
      <c r="BM15" s="16">
        <f t="shared" si="2"/>
        <v>5.3238214390289347</v>
      </c>
      <c r="BN15" s="16">
        <f t="shared" ref="BN15:CP15" si="3">BN5/$B5*100000</f>
        <v>10.647642878057869</v>
      </c>
      <c r="BO15" s="16">
        <f t="shared" si="3"/>
        <v>0</v>
      </c>
      <c r="BP15" s="16">
        <f t="shared" si="3"/>
        <v>2.6619107195144673</v>
      </c>
      <c r="BQ15" s="16">
        <f t="shared" si="3"/>
        <v>0</v>
      </c>
      <c r="BR15" s="16">
        <f t="shared" si="3"/>
        <v>74.533500146405089</v>
      </c>
      <c r="BS15" s="16">
        <f t="shared" si="3"/>
        <v>26.619107195144675</v>
      </c>
      <c r="BT15" s="16">
        <f t="shared" si="3"/>
        <v>10.647642878057869</v>
      </c>
      <c r="BU15" s="16">
        <f t="shared" si="3"/>
        <v>5.3238214390289347</v>
      </c>
      <c r="BV15" s="16">
        <f t="shared" si="3"/>
        <v>2.6619107195144673</v>
      </c>
      <c r="BW15" s="10">
        <f t="shared" si="3"/>
        <v>79.857321585434022</v>
      </c>
      <c r="BX15" s="10">
        <f t="shared" si="3"/>
        <v>0</v>
      </c>
      <c r="BY15" s="10">
        <f t="shared" si="3"/>
        <v>39.928660792717011</v>
      </c>
      <c r="BZ15" s="10">
        <f t="shared" si="3"/>
        <v>13.309553597572338</v>
      </c>
      <c r="CA15" s="10">
        <f t="shared" si="3"/>
        <v>0</v>
      </c>
      <c r="CB15" s="10">
        <f t="shared" si="3"/>
        <v>5.3238214390289347</v>
      </c>
      <c r="CC15" s="10">
        <f t="shared" si="3"/>
        <v>0</v>
      </c>
      <c r="CD15" s="10">
        <f t="shared" si="3"/>
        <v>0</v>
      </c>
      <c r="CE15" s="10">
        <f t="shared" si="3"/>
        <v>0</v>
      </c>
      <c r="CF15" s="10">
        <f t="shared" si="3"/>
        <v>7.9857321585434029</v>
      </c>
      <c r="CG15" s="10">
        <f t="shared" si="3"/>
        <v>0</v>
      </c>
      <c r="CH15" s="10">
        <f t="shared" si="3"/>
        <v>34.604839353688078</v>
      </c>
      <c r="CI15" s="10">
        <f t="shared" si="3"/>
        <v>2.6619107195144673</v>
      </c>
      <c r="CJ15" s="10">
        <f t="shared" si="3"/>
        <v>5.3238214390289347</v>
      </c>
      <c r="CK15" s="10">
        <f t="shared" si="3"/>
        <v>0</v>
      </c>
      <c r="CL15" s="10">
        <f t="shared" si="3"/>
        <v>26.619107195144675</v>
      </c>
      <c r="CM15" s="10">
        <f t="shared" si="3"/>
        <v>15.971464317086806</v>
      </c>
      <c r="CN15" s="10">
        <f t="shared" si="3"/>
        <v>2.6619107195144673</v>
      </c>
      <c r="CO15" s="12">
        <f t="shared" si="3"/>
        <v>10.647642878057869</v>
      </c>
      <c r="CP15" s="12">
        <f t="shared" si="3"/>
        <v>0</v>
      </c>
      <c r="CQ15" s="12">
        <f t="shared" ref="CQ15:DV15" si="4">CQ5/$B5*100000</f>
        <v>114.4621609391221</v>
      </c>
      <c r="CR15" s="12">
        <f t="shared" si="4"/>
        <v>10.647642878057869</v>
      </c>
      <c r="CS15" s="12">
        <f t="shared" si="4"/>
        <v>2.6619107195144673</v>
      </c>
      <c r="CT15" s="12">
        <f t="shared" si="4"/>
        <v>7.9857321585434029</v>
      </c>
      <c r="CU15" s="14">
        <f t="shared" si="4"/>
        <v>26.619107195144675</v>
      </c>
      <c r="CV15" s="14">
        <f t="shared" si="4"/>
        <v>0</v>
      </c>
      <c r="CW15" s="14">
        <f t="shared" si="4"/>
        <v>2.6619107195144673</v>
      </c>
      <c r="CX15" s="14">
        <f t="shared" si="4"/>
        <v>10.647642878057869</v>
      </c>
      <c r="CY15" s="14">
        <f t="shared" si="4"/>
        <v>7.9857321585434029</v>
      </c>
      <c r="CZ15" s="14">
        <f t="shared" si="4"/>
        <v>0</v>
      </c>
      <c r="DA15" s="8">
        <f t="shared" si="4"/>
        <v>228.9243218782442</v>
      </c>
      <c r="DB15" s="8">
        <f t="shared" si="4"/>
        <v>0</v>
      </c>
      <c r="DC15" s="8">
        <f t="shared" si="4"/>
        <v>26.619107195144675</v>
      </c>
      <c r="DD15" s="8">
        <f t="shared" si="4"/>
        <v>0</v>
      </c>
      <c r="DE15" s="8">
        <f t="shared" si="4"/>
        <v>2.6619107195144673</v>
      </c>
      <c r="DF15" s="8">
        <f t="shared" si="4"/>
        <v>0</v>
      </c>
      <c r="DG15" s="8">
        <f t="shared" si="4"/>
        <v>207.62903612212847</v>
      </c>
      <c r="DH15" s="8">
        <f t="shared" si="4"/>
        <v>0</v>
      </c>
      <c r="DI15" s="8">
        <f t="shared" si="4"/>
        <v>10.647642878057869</v>
      </c>
      <c r="DJ15" s="8">
        <f t="shared" si="4"/>
        <v>10.647642878057869</v>
      </c>
      <c r="DK15" s="8">
        <f t="shared" si="4"/>
        <v>0</v>
      </c>
      <c r="DL15" s="8">
        <f t="shared" si="4"/>
        <v>316.76737562222161</v>
      </c>
      <c r="DM15" s="8">
        <f t="shared" si="4"/>
        <v>58.562035829318276</v>
      </c>
      <c r="DN15" s="8">
        <f t="shared" si="4"/>
        <v>26.619107195144675</v>
      </c>
      <c r="DO15" s="8">
        <f t="shared" si="4"/>
        <v>0</v>
      </c>
      <c r="DP15" s="8">
        <f t="shared" si="4"/>
        <v>0</v>
      </c>
      <c r="DQ15" s="8">
        <f t="shared" si="4"/>
        <v>5.3238214390289347</v>
      </c>
      <c r="DR15" s="8">
        <f t="shared" si="4"/>
        <v>7.9857321585434029</v>
      </c>
      <c r="DS15" s="8">
        <f t="shared" si="4"/>
        <v>2.6619107195144673</v>
      </c>
      <c r="DT15" s="8">
        <f t="shared" si="4"/>
        <v>2.6619107195144673</v>
      </c>
      <c r="DU15" s="8">
        <f t="shared" si="4"/>
        <v>2.6619107195144673</v>
      </c>
      <c r="DV15" s="8">
        <f t="shared" si="4"/>
        <v>18.633375036601272</v>
      </c>
      <c r="DW15" s="8">
        <f t="shared" ref="DW15:FA15" si="5">DW5/$B5*100000</f>
        <v>10.647642878057869</v>
      </c>
      <c r="DX15" s="8">
        <f t="shared" si="5"/>
        <v>21.295285756115739</v>
      </c>
      <c r="DY15" s="6">
        <f t="shared" si="5"/>
        <v>37.266750073202545</v>
      </c>
      <c r="DZ15" s="6">
        <f t="shared" si="5"/>
        <v>2.6619107195144673</v>
      </c>
      <c r="EA15" s="50">
        <f t="shared" si="5"/>
        <v>2.6619107195144673</v>
      </c>
      <c r="EB15" s="50">
        <f t="shared" si="5"/>
        <v>7.9857321585434029</v>
      </c>
      <c r="EC15" s="50">
        <f t="shared" si="5"/>
        <v>13.309553597572338</v>
      </c>
      <c r="ED15" s="50">
        <f t="shared" si="5"/>
        <v>10.647642878057869</v>
      </c>
      <c r="EE15" s="50">
        <f t="shared" si="5"/>
        <v>10.647642878057869</v>
      </c>
      <c r="EF15" s="50">
        <f t="shared" si="5"/>
        <v>0</v>
      </c>
      <c r="EG15" s="50">
        <f t="shared" si="5"/>
        <v>0</v>
      </c>
      <c r="EH15" s="50">
        <f t="shared" si="5"/>
        <v>29.281017914659138</v>
      </c>
      <c r="EI15" s="50">
        <f t="shared" si="5"/>
        <v>0</v>
      </c>
      <c r="EJ15" s="50">
        <f t="shared" si="5"/>
        <v>0</v>
      </c>
      <c r="EK15" s="50">
        <f t="shared" si="5"/>
        <v>2.6619107195144673</v>
      </c>
      <c r="EL15" s="50">
        <f t="shared" si="5"/>
        <v>13.309553597572338</v>
      </c>
      <c r="EM15" s="50">
        <f t="shared" si="5"/>
        <v>239.57196475630207</v>
      </c>
      <c r="EN15" s="50">
        <f t="shared" si="5"/>
        <v>0</v>
      </c>
      <c r="EO15" s="50">
        <f t="shared" si="5"/>
        <v>2.6619107195144673</v>
      </c>
      <c r="EP15" s="50">
        <f t="shared" si="5"/>
        <v>0</v>
      </c>
      <c r="EQ15" s="50">
        <f t="shared" si="5"/>
        <v>0</v>
      </c>
      <c r="ER15" s="50">
        <f t="shared" si="5"/>
        <v>47.914392951260417</v>
      </c>
      <c r="ES15" s="50">
        <f t="shared" si="5"/>
        <v>15.971464317086806</v>
      </c>
      <c r="ET15" s="50">
        <f t="shared" si="5"/>
        <v>2.6619107195144673</v>
      </c>
      <c r="EU15" s="50">
        <f t="shared" si="5"/>
        <v>0</v>
      </c>
      <c r="EV15" s="50">
        <f t="shared" si="5"/>
        <v>2.6619107195144673</v>
      </c>
      <c r="EW15" s="50">
        <f t="shared" si="5"/>
        <v>53.23821439028935</v>
      </c>
      <c r="EX15" s="50">
        <f t="shared" si="5"/>
        <v>2.6619107195144673</v>
      </c>
      <c r="EY15" s="50">
        <f t="shared" si="5"/>
        <v>0</v>
      </c>
      <c r="EZ15" s="50">
        <f t="shared" si="5"/>
        <v>0</v>
      </c>
      <c r="FA15" s="50">
        <f t="shared" si="5"/>
        <v>2.6619107195144673</v>
      </c>
      <c r="FC15" s="34">
        <f t="shared" ref="FC15:FC22" si="6">SUM(C15:FA15)</f>
        <v>3686.7463465275341</v>
      </c>
      <c r="FD15">
        <v>-26.397540606450999</v>
      </c>
    </row>
    <row r="16" spans="1:160" x14ac:dyDescent="0.2">
      <c r="A16" t="s">
        <v>350</v>
      </c>
      <c r="C16" s="18">
        <f t="shared" ref="C16:AG16" si="7">C6/$B6*100000</f>
        <v>10.033444816053512</v>
      </c>
      <c r="D16" s="18">
        <f t="shared" si="7"/>
        <v>100.3344481605351</v>
      </c>
      <c r="E16" s="19">
        <f t="shared" si="7"/>
        <v>0</v>
      </c>
      <c r="F16" s="19">
        <f t="shared" si="7"/>
        <v>6.6889632107023411</v>
      </c>
      <c r="G16" s="21">
        <f t="shared" si="7"/>
        <v>40.133779264214049</v>
      </c>
      <c r="H16" s="21">
        <f t="shared" si="7"/>
        <v>0</v>
      </c>
      <c r="I16" s="21">
        <f t="shared" si="7"/>
        <v>3.3444816053511706</v>
      </c>
      <c r="J16" s="21">
        <f t="shared" si="7"/>
        <v>63.545150501672246</v>
      </c>
      <c r="K16" s="21">
        <f t="shared" si="7"/>
        <v>10.033444816053512</v>
      </c>
      <c r="L16" s="21">
        <f t="shared" si="7"/>
        <v>33.444816053511701</v>
      </c>
      <c r="M16" s="21">
        <f t="shared" si="7"/>
        <v>20.066889632107024</v>
      </c>
      <c r="N16" s="21">
        <f t="shared" si="7"/>
        <v>13.377926421404682</v>
      </c>
      <c r="O16" s="21">
        <f t="shared" si="7"/>
        <v>53.511705685618729</v>
      </c>
      <c r="P16" s="21">
        <f t="shared" si="7"/>
        <v>6.6889632107023411</v>
      </c>
      <c r="Q16" s="21">
        <f t="shared" si="7"/>
        <v>6.6889632107023411</v>
      </c>
      <c r="R16" s="21">
        <f t="shared" si="7"/>
        <v>100.3344481605351</v>
      </c>
      <c r="S16" s="21">
        <f t="shared" si="7"/>
        <v>20.066889632107024</v>
      </c>
      <c r="T16" s="21">
        <f t="shared" si="7"/>
        <v>20.066889632107024</v>
      </c>
      <c r="U16" s="21">
        <f t="shared" si="7"/>
        <v>10.033444816053512</v>
      </c>
      <c r="V16" s="21">
        <f t="shared" si="7"/>
        <v>6.6889632107023411</v>
      </c>
      <c r="W16" s="21">
        <f t="shared" si="7"/>
        <v>0</v>
      </c>
      <c r="X16" s="21">
        <f t="shared" si="7"/>
        <v>0</v>
      </c>
      <c r="Y16" s="21">
        <f t="shared" si="7"/>
        <v>3.3444816053511706</v>
      </c>
      <c r="Z16" s="21">
        <f t="shared" si="7"/>
        <v>3.3444816053511706</v>
      </c>
      <c r="AA16" s="21">
        <f t="shared" si="7"/>
        <v>23.411371237458194</v>
      </c>
      <c r="AB16" s="21">
        <f t="shared" si="7"/>
        <v>20.066889632107024</v>
      </c>
      <c r="AC16" s="21">
        <f t="shared" si="7"/>
        <v>6.6889632107023411</v>
      </c>
      <c r="AD16" s="21">
        <f t="shared" si="7"/>
        <v>0</v>
      </c>
      <c r="AE16" s="21">
        <f t="shared" si="7"/>
        <v>0</v>
      </c>
      <c r="AF16" s="21">
        <f t="shared" si="7"/>
        <v>0</v>
      </c>
      <c r="AG16" s="21">
        <f t="shared" si="7"/>
        <v>3.3444816053511706</v>
      </c>
      <c r="AH16" s="21">
        <f t="shared" ref="AH16:BM16" si="8">AH6/$B6*100000</f>
        <v>13.377926421404682</v>
      </c>
      <c r="AI16" s="21">
        <f t="shared" si="8"/>
        <v>26.755852842809364</v>
      </c>
      <c r="AJ16" s="21">
        <f t="shared" si="8"/>
        <v>3.3444816053511706</v>
      </c>
      <c r="AK16" s="21">
        <f t="shared" si="8"/>
        <v>0</v>
      </c>
      <c r="AL16" s="21">
        <f t="shared" si="8"/>
        <v>0</v>
      </c>
      <c r="AM16" s="21">
        <f t="shared" si="8"/>
        <v>3.3444816053511706</v>
      </c>
      <c r="AN16" s="21">
        <f t="shared" si="8"/>
        <v>60.200668896321069</v>
      </c>
      <c r="AO16" s="21">
        <f t="shared" si="8"/>
        <v>0</v>
      </c>
      <c r="AP16" s="21">
        <f t="shared" si="8"/>
        <v>0</v>
      </c>
      <c r="AQ16" s="21">
        <f t="shared" si="8"/>
        <v>317.72575250836121</v>
      </c>
      <c r="AR16" s="21">
        <f t="shared" si="8"/>
        <v>3.3444816053511706</v>
      </c>
      <c r="AS16" s="21">
        <f t="shared" si="8"/>
        <v>33.444816053511701</v>
      </c>
      <c r="AT16" s="22">
        <f t="shared" si="8"/>
        <v>20.066889632107024</v>
      </c>
      <c r="AU16" s="22">
        <f t="shared" si="8"/>
        <v>13.377926421404682</v>
      </c>
      <c r="AV16" s="22">
        <f t="shared" si="8"/>
        <v>3.3444816053511706</v>
      </c>
      <c r="AW16" s="22">
        <f t="shared" si="8"/>
        <v>0</v>
      </c>
      <c r="AX16" s="22">
        <f t="shared" si="8"/>
        <v>140.46822742474916</v>
      </c>
      <c r="AY16" s="22">
        <f t="shared" si="8"/>
        <v>3.3444816053511706</v>
      </c>
      <c r="AZ16" s="22">
        <f t="shared" si="8"/>
        <v>33.444816053511701</v>
      </c>
      <c r="BA16" s="22">
        <f t="shared" si="8"/>
        <v>0</v>
      </c>
      <c r="BB16" s="22">
        <f t="shared" si="8"/>
        <v>53.511705685618729</v>
      </c>
      <c r="BC16" s="22">
        <f t="shared" si="8"/>
        <v>6.6889632107023411</v>
      </c>
      <c r="BD16" s="22">
        <f t="shared" si="8"/>
        <v>3.3444816053511706</v>
      </c>
      <c r="BE16" s="22">
        <f t="shared" si="8"/>
        <v>23.411371237458194</v>
      </c>
      <c r="BF16" s="22">
        <f t="shared" si="8"/>
        <v>0</v>
      </c>
      <c r="BG16" s="16">
        <f t="shared" si="8"/>
        <v>3.3444816053511706</v>
      </c>
      <c r="BH16" s="16">
        <f t="shared" si="8"/>
        <v>0</v>
      </c>
      <c r="BI16" s="16">
        <f t="shared" si="8"/>
        <v>0</v>
      </c>
      <c r="BJ16" s="16">
        <f t="shared" si="8"/>
        <v>16.722408026755851</v>
      </c>
      <c r="BK16" s="16">
        <f t="shared" si="8"/>
        <v>254.18060200668899</v>
      </c>
      <c r="BL16" s="16">
        <f t="shared" si="8"/>
        <v>3.3444816053511706</v>
      </c>
      <c r="BM16" s="16">
        <f t="shared" si="8"/>
        <v>3.3444816053511706</v>
      </c>
      <c r="BN16" s="16">
        <f t="shared" ref="BN16:CP16" si="9">BN6/$B6*100000</f>
        <v>10.033444816053512</v>
      </c>
      <c r="BO16" s="16">
        <f t="shared" si="9"/>
        <v>3.3444816053511706</v>
      </c>
      <c r="BP16" s="16">
        <f t="shared" si="9"/>
        <v>0</v>
      </c>
      <c r="BQ16" s="16">
        <f t="shared" si="9"/>
        <v>0</v>
      </c>
      <c r="BR16" s="16">
        <f t="shared" si="9"/>
        <v>80.267558528428097</v>
      </c>
      <c r="BS16" s="16">
        <f t="shared" si="9"/>
        <v>26.755852842809364</v>
      </c>
      <c r="BT16" s="16">
        <f t="shared" si="9"/>
        <v>16.722408026755851</v>
      </c>
      <c r="BU16" s="16">
        <f t="shared" si="9"/>
        <v>6.6889632107023411</v>
      </c>
      <c r="BV16" s="16">
        <f t="shared" si="9"/>
        <v>0</v>
      </c>
      <c r="BW16" s="10">
        <f t="shared" si="9"/>
        <v>103.67892976588628</v>
      </c>
      <c r="BX16" s="10">
        <f t="shared" si="9"/>
        <v>0</v>
      </c>
      <c r="BY16" s="10">
        <f t="shared" si="9"/>
        <v>60.200668896321069</v>
      </c>
      <c r="BZ16" s="10">
        <f t="shared" si="9"/>
        <v>23.411371237458194</v>
      </c>
      <c r="CA16" s="10">
        <f t="shared" si="9"/>
        <v>0</v>
      </c>
      <c r="CB16" s="10">
        <f t="shared" si="9"/>
        <v>3.3444816053511706</v>
      </c>
      <c r="CC16" s="10">
        <f t="shared" si="9"/>
        <v>3.3444816053511706</v>
      </c>
      <c r="CD16" s="10">
        <f t="shared" si="9"/>
        <v>3.3444816053511706</v>
      </c>
      <c r="CE16" s="10">
        <f t="shared" si="9"/>
        <v>0</v>
      </c>
      <c r="CF16" s="10">
        <f t="shared" si="9"/>
        <v>16.722408026755851</v>
      </c>
      <c r="CG16" s="10">
        <f t="shared" si="9"/>
        <v>0</v>
      </c>
      <c r="CH16" s="10">
        <f t="shared" si="9"/>
        <v>20.066889632107024</v>
      </c>
      <c r="CI16" s="10">
        <f t="shared" si="9"/>
        <v>3.3444816053511706</v>
      </c>
      <c r="CJ16" s="10">
        <f t="shared" si="9"/>
        <v>0</v>
      </c>
      <c r="CK16" s="10">
        <f t="shared" si="9"/>
        <v>3.3444816053511706</v>
      </c>
      <c r="CL16" s="10">
        <f t="shared" si="9"/>
        <v>23.411371237458194</v>
      </c>
      <c r="CM16" s="10">
        <f t="shared" si="9"/>
        <v>6.6889632107023411</v>
      </c>
      <c r="CN16" s="10">
        <f t="shared" si="9"/>
        <v>0</v>
      </c>
      <c r="CO16" s="12">
        <f t="shared" si="9"/>
        <v>10.033444816053512</v>
      </c>
      <c r="CP16" s="12">
        <f t="shared" si="9"/>
        <v>0</v>
      </c>
      <c r="CQ16" s="12">
        <f t="shared" ref="CQ16:DV16" si="10">CQ6/$B6*100000</f>
        <v>120.40133779264214</v>
      </c>
      <c r="CR16" s="12">
        <f t="shared" si="10"/>
        <v>3.3444816053511706</v>
      </c>
      <c r="CS16" s="12">
        <f t="shared" si="10"/>
        <v>3.3444816053511706</v>
      </c>
      <c r="CT16" s="12">
        <f t="shared" si="10"/>
        <v>0</v>
      </c>
      <c r="CU16" s="14">
        <f t="shared" si="10"/>
        <v>33.444816053511701</v>
      </c>
      <c r="CV16" s="14">
        <f t="shared" si="10"/>
        <v>0</v>
      </c>
      <c r="CW16" s="14">
        <f t="shared" si="10"/>
        <v>0</v>
      </c>
      <c r="CX16" s="14">
        <f t="shared" si="10"/>
        <v>16.722408026755851</v>
      </c>
      <c r="CY16" s="14">
        <f t="shared" si="10"/>
        <v>3.3444816053511706</v>
      </c>
      <c r="CZ16" s="14">
        <f t="shared" si="10"/>
        <v>0</v>
      </c>
      <c r="DA16" s="8">
        <f t="shared" si="10"/>
        <v>244.14715719063545</v>
      </c>
      <c r="DB16" s="8">
        <f t="shared" si="10"/>
        <v>0</v>
      </c>
      <c r="DC16" s="8">
        <f t="shared" si="10"/>
        <v>26.755852842809364</v>
      </c>
      <c r="DD16" s="8">
        <f t="shared" si="10"/>
        <v>0</v>
      </c>
      <c r="DE16" s="8">
        <f t="shared" si="10"/>
        <v>3.3444816053511706</v>
      </c>
      <c r="DF16" s="8">
        <f t="shared" si="10"/>
        <v>3.3444816053511706</v>
      </c>
      <c r="DG16" s="8">
        <f t="shared" si="10"/>
        <v>214.04682274247492</v>
      </c>
      <c r="DH16" s="8">
        <f t="shared" si="10"/>
        <v>0</v>
      </c>
      <c r="DI16" s="8">
        <f t="shared" si="10"/>
        <v>10.033444816053512</v>
      </c>
      <c r="DJ16" s="8">
        <f t="shared" si="10"/>
        <v>16.722408026755851</v>
      </c>
      <c r="DK16" s="8">
        <f t="shared" si="10"/>
        <v>0</v>
      </c>
      <c r="DL16" s="8">
        <f t="shared" si="10"/>
        <v>274.24749163879596</v>
      </c>
      <c r="DM16" s="8">
        <f t="shared" si="10"/>
        <v>70.23411371237458</v>
      </c>
      <c r="DN16" s="8">
        <f t="shared" si="10"/>
        <v>33.444816053511701</v>
      </c>
      <c r="DO16" s="8">
        <f t="shared" si="10"/>
        <v>0</v>
      </c>
      <c r="DP16" s="8">
        <f t="shared" si="10"/>
        <v>0</v>
      </c>
      <c r="DQ16" s="8">
        <f t="shared" si="10"/>
        <v>6.6889632107023411</v>
      </c>
      <c r="DR16" s="8">
        <f t="shared" si="10"/>
        <v>13.377926421404682</v>
      </c>
      <c r="DS16" s="8">
        <f t="shared" si="10"/>
        <v>0</v>
      </c>
      <c r="DT16" s="8">
        <f t="shared" si="10"/>
        <v>0</v>
      </c>
      <c r="DU16" s="8">
        <f t="shared" si="10"/>
        <v>0</v>
      </c>
      <c r="DV16" s="8">
        <f t="shared" si="10"/>
        <v>20.066889632107024</v>
      </c>
      <c r="DW16" s="8">
        <f t="shared" ref="DW16:FA16" si="11">DW6/$B6*100000</f>
        <v>3.3444816053511706</v>
      </c>
      <c r="DX16" s="8">
        <f t="shared" si="11"/>
        <v>16.722408026755851</v>
      </c>
      <c r="DY16" s="6">
        <f t="shared" si="11"/>
        <v>30.100334448160535</v>
      </c>
      <c r="DZ16" s="6">
        <f t="shared" si="11"/>
        <v>0</v>
      </c>
      <c r="EA16" s="50">
        <f t="shared" si="11"/>
        <v>0</v>
      </c>
      <c r="EB16" s="50">
        <f t="shared" si="11"/>
        <v>16.722408026755851</v>
      </c>
      <c r="EC16" s="50">
        <f t="shared" si="11"/>
        <v>13.377926421404682</v>
      </c>
      <c r="ED16" s="50">
        <f t="shared" si="11"/>
        <v>13.377926421404682</v>
      </c>
      <c r="EE16" s="50">
        <f t="shared" si="11"/>
        <v>10.033444816053512</v>
      </c>
      <c r="EF16" s="50">
        <f t="shared" si="11"/>
        <v>6.6889632107023411</v>
      </c>
      <c r="EG16" s="50">
        <f t="shared" si="11"/>
        <v>0</v>
      </c>
      <c r="EH16" s="50">
        <f t="shared" si="11"/>
        <v>20.066889632107024</v>
      </c>
      <c r="EI16" s="50">
        <f t="shared" si="11"/>
        <v>0</v>
      </c>
      <c r="EJ16" s="50">
        <f t="shared" si="11"/>
        <v>0</v>
      </c>
      <c r="EK16" s="50">
        <f t="shared" si="11"/>
        <v>3.3444816053511706</v>
      </c>
      <c r="EL16" s="50">
        <f t="shared" si="11"/>
        <v>23.411371237458194</v>
      </c>
      <c r="EM16" s="50">
        <f t="shared" si="11"/>
        <v>230.7692307692308</v>
      </c>
      <c r="EN16" s="50">
        <f t="shared" si="11"/>
        <v>0</v>
      </c>
      <c r="EO16" s="50">
        <f t="shared" si="11"/>
        <v>0</v>
      </c>
      <c r="EP16" s="50">
        <f t="shared" si="11"/>
        <v>0</v>
      </c>
      <c r="EQ16" s="50">
        <f t="shared" si="11"/>
        <v>3.3444816053511706</v>
      </c>
      <c r="ER16" s="50">
        <f t="shared" si="11"/>
        <v>53.511705685618729</v>
      </c>
      <c r="ES16" s="50">
        <f t="shared" si="11"/>
        <v>3.3444816053511706</v>
      </c>
      <c r="ET16" s="50">
        <f t="shared" si="11"/>
        <v>6.6889632107023411</v>
      </c>
      <c r="EU16" s="50">
        <f t="shared" si="11"/>
        <v>0</v>
      </c>
      <c r="EV16" s="50">
        <f t="shared" si="11"/>
        <v>3.3444816053511706</v>
      </c>
      <c r="EW16" s="50">
        <f t="shared" si="11"/>
        <v>16.722408026755851</v>
      </c>
      <c r="EX16" s="50">
        <f t="shared" si="11"/>
        <v>3.3444816053511706</v>
      </c>
      <c r="EY16" s="50">
        <f t="shared" si="11"/>
        <v>0</v>
      </c>
      <c r="EZ16" s="50">
        <f t="shared" si="11"/>
        <v>0</v>
      </c>
      <c r="FA16" s="50">
        <f t="shared" si="11"/>
        <v>0</v>
      </c>
      <c r="FC16" s="34">
        <f t="shared" si="6"/>
        <v>3648.829431438126</v>
      </c>
      <c r="FD16">
        <v>-21.493075047163298</v>
      </c>
    </row>
    <row r="17" spans="1:160" x14ac:dyDescent="0.2">
      <c r="A17" t="s">
        <v>351</v>
      </c>
      <c r="C17" s="18">
        <f t="shared" ref="C17:AG17" si="12">C7/$B7*100000</f>
        <v>14.091254967167375</v>
      </c>
      <c r="D17" s="18">
        <f t="shared" si="12"/>
        <v>81.729278809570772</v>
      </c>
      <c r="E17" s="19">
        <f t="shared" si="12"/>
        <v>0</v>
      </c>
      <c r="F17" s="19">
        <f t="shared" si="12"/>
        <v>5.6365019868669499</v>
      </c>
      <c r="G17" s="21">
        <f t="shared" si="12"/>
        <v>36.63726291463518</v>
      </c>
      <c r="H17" s="21">
        <f t="shared" si="12"/>
        <v>0</v>
      </c>
      <c r="I17" s="21">
        <f t="shared" si="12"/>
        <v>0</v>
      </c>
      <c r="J17" s="21">
        <f t="shared" si="12"/>
        <v>39.455513908068653</v>
      </c>
      <c r="K17" s="21">
        <f t="shared" si="12"/>
        <v>11.2730039737339</v>
      </c>
      <c r="L17" s="21">
        <f t="shared" si="12"/>
        <v>36.63726291463518</v>
      </c>
      <c r="M17" s="21">
        <f t="shared" si="12"/>
        <v>53.546768875236026</v>
      </c>
      <c r="N17" s="21">
        <f t="shared" si="12"/>
        <v>19.727756954034326</v>
      </c>
      <c r="O17" s="21">
        <f t="shared" si="12"/>
        <v>81.729278809570772</v>
      </c>
      <c r="P17" s="21">
        <f t="shared" si="12"/>
        <v>2.818250993433475</v>
      </c>
      <c r="Q17" s="21">
        <f t="shared" si="12"/>
        <v>2.818250993433475</v>
      </c>
      <c r="R17" s="21">
        <f t="shared" si="12"/>
        <v>73.27452582927036</v>
      </c>
      <c r="S17" s="21">
        <f t="shared" si="12"/>
        <v>19.727756954034326</v>
      </c>
      <c r="T17" s="21">
        <f t="shared" si="12"/>
        <v>39.455513908068653</v>
      </c>
      <c r="U17" s="21">
        <f t="shared" si="12"/>
        <v>11.2730039737339</v>
      </c>
      <c r="V17" s="21">
        <f t="shared" si="12"/>
        <v>0</v>
      </c>
      <c r="W17" s="21">
        <f t="shared" si="12"/>
        <v>5.6365019868669499</v>
      </c>
      <c r="X17" s="21">
        <f t="shared" si="12"/>
        <v>0</v>
      </c>
      <c r="Y17" s="21">
        <f t="shared" si="12"/>
        <v>11.2730039737339</v>
      </c>
      <c r="Z17" s="21">
        <f t="shared" si="12"/>
        <v>8.4547529803004267</v>
      </c>
      <c r="AA17" s="21">
        <f t="shared" si="12"/>
        <v>22.5460079474678</v>
      </c>
      <c r="AB17" s="21">
        <f t="shared" si="12"/>
        <v>19.727756954034326</v>
      </c>
      <c r="AC17" s="21">
        <f t="shared" si="12"/>
        <v>2.818250993433475</v>
      </c>
      <c r="AD17" s="21">
        <f t="shared" si="12"/>
        <v>2.818250993433475</v>
      </c>
      <c r="AE17" s="21">
        <f t="shared" si="12"/>
        <v>5.6365019868669499</v>
      </c>
      <c r="AF17" s="21">
        <f t="shared" si="12"/>
        <v>0</v>
      </c>
      <c r="AG17" s="21">
        <f t="shared" si="12"/>
        <v>2.818250993433475</v>
      </c>
      <c r="AH17" s="21">
        <f t="shared" ref="AH17:BM17" si="13">AH7/$B7*100000</f>
        <v>11.2730039737339</v>
      </c>
      <c r="AI17" s="21">
        <f t="shared" si="13"/>
        <v>62.00152185553646</v>
      </c>
      <c r="AJ17" s="21">
        <f t="shared" si="13"/>
        <v>5.6365019868669499</v>
      </c>
      <c r="AK17" s="21">
        <f t="shared" si="13"/>
        <v>0</v>
      </c>
      <c r="AL17" s="21">
        <f t="shared" si="13"/>
        <v>5.6365019868669499</v>
      </c>
      <c r="AM17" s="21">
        <f t="shared" si="13"/>
        <v>5.6365019868669499</v>
      </c>
      <c r="AN17" s="21">
        <f t="shared" si="13"/>
        <v>138.09429867824028</v>
      </c>
      <c r="AO17" s="21">
        <f t="shared" si="13"/>
        <v>0</v>
      </c>
      <c r="AP17" s="21">
        <f t="shared" si="13"/>
        <v>11.2730039737339</v>
      </c>
      <c r="AQ17" s="21">
        <f t="shared" si="13"/>
        <v>462.19316292308991</v>
      </c>
      <c r="AR17" s="21">
        <f t="shared" si="13"/>
        <v>8.4547529803004267</v>
      </c>
      <c r="AS17" s="21">
        <f t="shared" si="13"/>
        <v>45.092015894935599</v>
      </c>
      <c r="AT17" s="22">
        <f t="shared" si="13"/>
        <v>19.727756954034326</v>
      </c>
      <c r="AU17" s="22">
        <f t="shared" si="13"/>
        <v>16.909505960600853</v>
      </c>
      <c r="AV17" s="22">
        <f t="shared" si="13"/>
        <v>2.818250993433475</v>
      </c>
      <c r="AW17" s="22">
        <f t="shared" si="13"/>
        <v>2.818250993433475</v>
      </c>
      <c r="AX17" s="22">
        <f t="shared" si="13"/>
        <v>155.00380463884113</v>
      </c>
      <c r="AY17" s="22">
        <f t="shared" si="13"/>
        <v>2.818250993433475</v>
      </c>
      <c r="AZ17" s="22">
        <f t="shared" si="13"/>
        <v>45.092015894935599</v>
      </c>
      <c r="BA17" s="22">
        <f t="shared" si="13"/>
        <v>0</v>
      </c>
      <c r="BB17" s="22">
        <f t="shared" si="13"/>
        <v>53.546768875236026</v>
      </c>
      <c r="BC17" s="22">
        <f t="shared" si="13"/>
        <v>2.818250993433475</v>
      </c>
      <c r="BD17" s="22">
        <f t="shared" si="13"/>
        <v>8.4547529803004267</v>
      </c>
      <c r="BE17" s="22">
        <f t="shared" si="13"/>
        <v>50.728517881802553</v>
      </c>
      <c r="BF17" s="22">
        <f t="shared" si="13"/>
        <v>5.6365019868669499</v>
      </c>
      <c r="BG17" s="16">
        <f t="shared" si="13"/>
        <v>5.6365019868669499</v>
      </c>
      <c r="BH17" s="16">
        <f t="shared" si="13"/>
        <v>0</v>
      </c>
      <c r="BI17" s="16">
        <f t="shared" si="13"/>
        <v>0</v>
      </c>
      <c r="BJ17" s="16">
        <f t="shared" si="13"/>
        <v>11.2730039737339</v>
      </c>
      <c r="BK17" s="16">
        <f t="shared" si="13"/>
        <v>267.73384437618017</v>
      </c>
      <c r="BL17" s="16">
        <f t="shared" si="13"/>
        <v>2.818250993433475</v>
      </c>
      <c r="BM17" s="16">
        <f t="shared" si="13"/>
        <v>8.4547529803004267</v>
      </c>
      <c r="BN17" s="16">
        <f t="shared" ref="BN17:CP17" si="14">BN7/$B7*100000</f>
        <v>19.727756954034326</v>
      </c>
      <c r="BO17" s="16">
        <f t="shared" si="14"/>
        <v>0</v>
      </c>
      <c r="BP17" s="16">
        <f t="shared" si="14"/>
        <v>0</v>
      </c>
      <c r="BQ17" s="16">
        <f t="shared" si="14"/>
        <v>0</v>
      </c>
      <c r="BR17" s="16">
        <f t="shared" si="14"/>
        <v>95.820533776738159</v>
      </c>
      <c r="BS17" s="16">
        <f t="shared" si="14"/>
        <v>19.727756954034326</v>
      </c>
      <c r="BT17" s="16">
        <f t="shared" si="14"/>
        <v>16.909505960600853</v>
      </c>
      <c r="BU17" s="16">
        <f t="shared" si="14"/>
        <v>5.6365019868669499</v>
      </c>
      <c r="BV17" s="16">
        <f t="shared" si="14"/>
        <v>0</v>
      </c>
      <c r="BW17" s="10">
        <f t="shared" si="14"/>
        <v>126.82129470450639</v>
      </c>
      <c r="BX17" s="10">
        <f t="shared" si="14"/>
        <v>0</v>
      </c>
      <c r="BY17" s="10">
        <f t="shared" si="14"/>
        <v>50.728517881802553</v>
      </c>
      <c r="BZ17" s="10">
        <f t="shared" si="14"/>
        <v>22.5460079474678</v>
      </c>
      <c r="CA17" s="10">
        <f t="shared" si="14"/>
        <v>0</v>
      </c>
      <c r="CB17" s="10">
        <f t="shared" si="14"/>
        <v>2.818250993433475</v>
      </c>
      <c r="CC17" s="10">
        <f t="shared" si="14"/>
        <v>2.818250993433475</v>
      </c>
      <c r="CD17" s="10">
        <f t="shared" si="14"/>
        <v>0</v>
      </c>
      <c r="CE17" s="10">
        <f t="shared" si="14"/>
        <v>2.818250993433475</v>
      </c>
      <c r="CF17" s="10">
        <f t="shared" si="14"/>
        <v>19.727756954034326</v>
      </c>
      <c r="CG17" s="10">
        <f t="shared" si="14"/>
        <v>0</v>
      </c>
      <c r="CH17" s="10">
        <f t="shared" si="14"/>
        <v>39.455513908068653</v>
      </c>
      <c r="CI17" s="10">
        <f t="shared" si="14"/>
        <v>5.6365019868669499</v>
      </c>
      <c r="CJ17" s="10">
        <f t="shared" si="14"/>
        <v>5.6365019868669499</v>
      </c>
      <c r="CK17" s="10">
        <f t="shared" si="14"/>
        <v>11.2730039737339</v>
      </c>
      <c r="CL17" s="10">
        <f t="shared" si="14"/>
        <v>16.909505960600853</v>
      </c>
      <c r="CM17" s="10">
        <f t="shared" si="14"/>
        <v>2.818250993433475</v>
      </c>
      <c r="CN17" s="10">
        <f t="shared" si="14"/>
        <v>2.818250993433475</v>
      </c>
      <c r="CO17" s="12">
        <f t="shared" si="14"/>
        <v>14.091254967167375</v>
      </c>
      <c r="CP17" s="12">
        <f t="shared" si="14"/>
        <v>5.6365019868669499</v>
      </c>
      <c r="CQ17" s="12">
        <f t="shared" ref="CQ17:DV17" si="15">CQ7/$B7*100000</f>
        <v>118.36654172420597</v>
      </c>
      <c r="CR17" s="12">
        <f t="shared" si="15"/>
        <v>8.4547529803004267</v>
      </c>
      <c r="CS17" s="12">
        <f t="shared" si="15"/>
        <v>2.818250993433475</v>
      </c>
      <c r="CT17" s="12">
        <f t="shared" si="15"/>
        <v>5.6365019868669499</v>
      </c>
      <c r="CU17" s="14">
        <f t="shared" si="15"/>
        <v>25.364258940901276</v>
      </c>
      <c r="CV17" s="14">
        <f t="shared" si="15"/>
        <v>0</v>
      </c>
      <c r="CW17" s="14">
        <f t="shared" si="15"/>
        <v>0</v>
      </c>
      <c r="CX17" s="14">
        <f t="shared" si="15"/>
        <v>22.5460079474678</v>
      </c>
      <c r="CY17" s="14">
        <f t="shared" si="15"/>
        <v>8.4547529803004267</v>
      </c>
      <c r="CZ17" s="14">
        <f t="shared" si="15"/>
        <v>2.818250993433475</v>
      </c>
      <c r="DA17" s="8">
        <f t="shared" si="15"/>
        <v>225.460079474678</v>
      </c>
      <c r="DB17" s="8">
        <f t="shared" si="15"/>
        <v>0</v>
      </c>
      <c r="DC17" s="8">
        <f t="shared" si="15"/>
        <v>8.4547529803004267</v>
      </c>
      <c r="DD17" s="8">
        <f t="shared" si="15"/>
        <v>5.6365019868669499</v>
      </c>
      <c r="DE17" s="8">
        <f t="shared" si="15"/>
        <v>0</v>
      </c>
      <c r="DF17" s="8">
        <f t="shared" si="15"/>
        <v>0</v>
      </c>
      <c r="DG17" s="8">
        <f t="shared" si="15"/>
        <v>228.27833046811151</v>
      </c>
      <c r="DH17" s="8">
        <f t="shared" si="15"/>
        <v>0</v>
      </c>
      <c r="DI17" s="8">
        <f t="shared" si="15"/>
        <v>8.4547529803004267</v>
      </c>
      <c r="DJ17" s="8">
        <f t="shared" si="15"/>
        <v>16.909505960600853</v>
      </c>
      <c r="DK17" s="8">
        <f t="shared" si="15"/>
        <v>5.6365019868669499</v>
      </c>
      <c r="DL17" s="8">
        <f t="shared" si="15"/>
        <v>386.10038610038612</v>
      </c>
      <c r="DM17" s="8">
        <f t="shared" si="15"/>
        <v>87.365780796437733</v>
      </c>
      <c r="DN17" s="8">
        <f t="shared" si="15"/>
        <v>19.727756954034326</v>
      </c>
      <c r="DO17" s="8">
        <f t="shared" si="15"/>
        <v>0</v>
      </c>
      <c r="DP17" s="8">
        <f t="shared" si="15"/>
        <v>0</v>
      </c>
      <c r="DQ17" s="8">
        <f t="shared" si="15"/>
        <v>14.091254967167375</v>
      </c>
      <c r="DR17" s="8">
        <f t="shared" si="15"/>
        <v>14.091254967167375</v>
      </c>
      <c r="DS17" s="8">
        <f t="shared" si="15"/>
        <v>2.818250993433475</v>
      </c>
      <c r="DT17" s="8">
        <f t="shared" si="15"/>
        <v>0</v>
      </c>
      <c r="DU17" s="8">
        <f t="shared" si="15"/>
        <v>0</v>
      </c>
      <c r="DV17" s="8">
        <f t="shared" si="15"/>
        <v>22.5460079474678</v>
      </c>
      <c r="DW17" s="8">
        <f t="shared" ref="DW17:FA17" si="16">DW7/$B7*100000</f>
        <v>11.2730039737339</v>
      </c>
      <c r="DX17" s="8">
        <f t="shared" si="16"/>
        <v>19.727756954034326</v>
      </c>
      <c r="DY17" s="6">
        <f t="shared" si="16"/>
        <v>36.63726291463518</v>
      </c>
      <c r="DZ17" s="6">
        <f t="shared" si="16"/>
        <v>0</v>
      </c>
      <c r="EA17" s="50">
        <f t="shared" si="16"/>
        <v>2.818250993433475</v>
      </c>
      <c r="EB17" s="50">
        <f t="shared" si="16"/>
        <v>2.818250993433475</v>
      </c>
      <c r="EC17" s="50">
        <f t="shared" si="16"/>
        <v>16.909505960600853</v>
      </c>
      <c r="ED17" s="50">
        <f t="shared" si="16"/>
        <v>25.364258940901276</v>
      </c>
      <c r="EE17" s="50">
        <f t="shared" si="16"/>
        <v>2.818250993433475</v>
      </c>
      <c r="EF17" s="50">
        <f t="shared" si="16"/>
        <v>5.6365019868669499</v>
      </c>
      <c r="EG17" s="50">
        <f t="shared" si="16"/>
        <v>0</v>
      </c>
      <c r="EH17" s="50">
        <f t="shared" si="16"/>
        <v>28.18250993433475</v>
      </c>
      <c r="EI17" s="50">
        <f t="shared" si="16"/>
        <v>0</v>
      </c>
      <c r="EJ17" s="50">
        <f t="shared" si="16"/>
        <v>0</v>
      </c>
      <c r="EK17" s="50">
        <f t="shared" si="16"/>
        <v>8.4547529803004267</v>
      </c>
      <c r="EL17" s="50">
        <f t="shared" si="16"/>
        <v>11.2730039737339</v>
      </c>
      <c r="EM17" s="50">
        <f t="shared" si="16"/>
        <v>264.91559338274664</v>
      </c>
      <c r="EN17" s="50">
        <f t="shared" si="16"/>
        <v>2.818250993433475</v>
      </c>
      <c r="EO17" s="50">
        <f t="shared" si="16"/>
        <v>0</v>
      </c>
      <c r="EP17" s="50">
        <f t="shared" si="16"/>
        <v>0</v>
      </c>
      <c r="EQ17" s="50">
        <f t="shared" si="16"/>
        <v>0</v>
      </c>
      <c r="ER17" s="50">
        <f t="shared" si="16"/>
        <v>87.365780796437733</v>
      </c>
      <c r="ES17" s="50">
        <f t="shared" si="16"/>
        <v>14.091254967167375</v>
      </c>
      <c r="ET17" s="50">
        <f t="shared" si="16"/>
        <v>11.2730039737339</v>
      </c>
      <c r="EU17" s="50">
        <f t="shared" si="16"/>
        <v>2.818250993433475</v>
      </c>
      <c r="EV17" s="50">
        <f t="shared" si="16"/>
        <v>5.6365019868669499</v>
      </c>
      <c r="EW17" s="50">
        <f t="shared" si="16"/>
        <v>50.728517881802553</v>
      </c>
      <c r="EX17" s="50">
        <f t="shared" si="16"/>
        <v>5.6365019868669499</v>
      </c>
      <c r="EY17" s="50">
        <f t="shared" si="16"/>
        <v>0</v>
      </c>
      <c r="EZ17" s="50">
        <f t="shared" si="16"/>
        <v>2.818250993433475</v>
      </c>
      <c r="FA17" s="50">
        <f t="shared" si="16"/>
        <v>0</v>
      </c>
      <c r="FC17" s="34">
        <f t="shared" si="6"/>
        <v>4379.5620437956177</v>
      </c>
      <c r="FD17">
        <v>-15.9137831868586</v>
      </c>
    </row>
    <row r="18" spans="1:160" x14ac:dyDescent="0.2">
      <c r="A18" t="s">
        <v>352</v>
      </c>
      <c r="C18" s="18">
        <f t="shared" ref="C18:AG18" si="17">C8/$B8*100000</f>
        <v>14.191946070604933</v>
      </c>
      <c r="D18" s="18">
        <f t="shared" si="17"/>
        <v>60.315770800070958</v>
      </c>
      <c r="E18" s="19">
        <f t="shared" si="17"/>
        <v>0</v>
      </c>
      <c r="F18" s="19">
        <f t="shared" si="17"/>
        <v>7.0959730353024666</v>
      </c>
      <c r="G18" s="21">
        <f t="shared" si="17"/>
        <v>17.739932588256163</v>
      </c>
      <c r="H18" s="21">
        <f t="shared" si="17"/>
        <v>3.5479865176512333</v>
      </c>
      <c r="I18" s="21">
        <f t="shared" si="17"/>
        <v>3.5479865176512333</v>
      </c>
      <c r="J18" s="21">
        <f t="shared" si="17"/>
        <v>28.383892141209866</v>
      </c>
      <c r="K18" s="21">
        <f t="shared" si="17"/>
        <v>3.5479865176512333</v>
      </c>
      <c r="L18" s="21">
        <f t="shared" si="17"/>
        <v>39.027851694163566</v>
      </c>
      <c r="M18" s="21">
        <f t="shared" si="17"/>
        <v>35.479865176512327</v>
      </c>
      <c r="N18" s="21">
        <f t="shared" si="17"/>
        <v>24.835905623558631</v>
      </c>
      <c r="O18" s="21">
        <f t="shared" si="17"/>
        <v>85.151676423629581</v>
      </c>
      <c r="P18" s="21">
        <f t="shared" si="17"/>
        <v>3.5479865176512333</v>
      </c>
      <c r="Q18" s="21">
        <f t="shared" si="17"/>
        <v>0</v>
      </c>
      <c r="R18" s="21">
        <f t="shared" si="17"/>
        <v>120.63154160014192</v>
      </c>
      <c r="S18" s="21">
        <f t="shared" si="17"/>
        <v>24.835905623558631</v>
      </c>
      <c r="T18" s="21">
        <f t="shared" si="17"/>
        <v>3.5479865176512333</v>
      </c>
      <c r="U18" s="21">
        <f t="shared" si="17"/>
        <v>7.0959730353024666</v>
      </c>
      <c r="V18" s="21">
        <f t="shared" si="17"/>
        <v>0</v>
      </c>
      <c r="W18" s="21">
        <f t="shared" si="17"/>
        <v>7.0959730353024666</v>
      </c>
      <c r="X18" s="21">
        <f t="shared" si="17"/>
        <v>0</v>
      </c>
      <c r="Y18" s="21">
        <f t="shared" si="17"/>
        <v>10.643959552953698</v>
      </c>
      <c r="Z18" s="21">
        <f t="shared" si="17"/>
        <v>14.191946070604933</v>
      </c>
      <c r="AA18" s="21">
        <f t="shared" si="17"/>
        <v>28.383892141209866</v>
      </c>
      <c r="AB18" s="21">
        <f t="shared" si="17"/>
        <v>14.191946070604933</v>
      </c>
      <c r="AC18" s="21">
        <f t="shared" si="17"/>
        <v>3.5479865176512333</v>
      </c>
      <c r="AD18" s="21">
        <f t="shared" si="17"/>
        <v>3.5479865176512333</v>
      </c>
      <c r="AE18" s="21">
        <f t="shared" si="17"/>
        <v>7.0959730353024666</v>
      </c>
      <c r="AF18" s="21">
        <f t="shared" si="17"/>
        <v>0</v>
      </c>
      <c r="AG18" s="21">
        <f t="shared" si="17"/>
        <v>0</v>
      </c>
      <c r="AH18" s="21">
        <f t="shared" ref="AH18:BM18" si="18">AH8/$B8*100000</f>
        <v>14.191946070604933</v>
      </c>
      <c r="AI18" s="21">
        <f t="shared" si="18"/>
        <v>70.959730353024653</v>
      </c>
      <c r="AJ18" s="21">
        <f t="shared" si="18"/>
        <v>0</v>
      </c>
      <c r="AK18" s="21">
        <f t="shared" si="18"/>
        <v>3.5479865176512333</v>
      </c>
      <c r="AL18" s="21">
        <f t="shared" si="18"/>
        <v>3.5479865176512333</v>
      </c>
      <c r="AM18" s="21">
        <f t="shared" si="18"/>
        <v>0</v>
      </c>
      <c r="AN18" s="21">
        <f t="shared" si="18"/>
        <v>95.795635976583299</v>
      </c>
      <c r="AO18" s="21">
        <f t="shared" si="18"/>
        <v>7.0959730353024666</v>
      </c>
      <c r="AP18" s="21">
        <f t="shared" si="18"/>
        <v>3.5479865176512333</v>
      </c>
      <c r="AQ18" s="21">
        <f t="shared" si="18"/>
        <v>603.15770800070959</v>
      </c>
      <c r="AR18" s="21">
        <f t="shared" si="18"/>
        <v>10.643959552953698</v>
      </c>
      <c r="AS18" s="21">
        <f t="shared" si="18"/>
        <v>63.86375731772219</v>
      </c>
      <c r="AT18" s="22">
        <f t="shared" si="18"/>
        <v>17.739932588256163</v>
      </c>
      <c r="AU18" s="22">
        <f t="shared" si="18"/>
        <v>7.0959730353024666</v>
      </c>
      <c r="AV18" s="22">
        <f t="shared" si="18"/>
        <v>7.0959730353024666</v>
      </c>
      <c r="AW18" s="22">
        <f t="shared" si="18"/>
        <v>7.0959730353024666</v>
      </c>
      <c r="AX18" s="22">
        <f t="shared" si="18"/>
        <v>99.343622494234523</v>
      </c>
      <c r="AY18" s="22">
        <f t="shared" si="18"/>
        <v>10.643959552953698</v>
      </c>
      <c r="AZ18" s="22">
        <f t="shared" si="18"/>
        <v>17.739932588256163</v>
      </c>
      <c r="BA18" s="22">
        <f t="shared" si="18"/>
        <v>10.643959552953698</v>
      </c>
      <c r="BB18" s="22">
        <f t="shared" si="18"/>
        <v>56.767784282419733</v>
      </c>
      <c r="BC18" s="22">
        <f t="shared" si="18"/>
        <v>0</v>
      </c>
      <c r="BD18" s="22">
        <f t="shared" si="18"/>
        <v>14.191946070604933</v>
      </c>
      <c r="BE18" s="22">
        <f t="shared" si="18"/>
        <v>49.671811247117262</v>
      </c>
      <c r="BF18" s="22">
        <f t="shared" si="18"/>
        <v>14.191946070604933</v>
      </c>
      <c r="BG18" s="16">
        <f t="shared" si="18"/>
        <v>0</v>
      </c>
      <c r="BH18" s="16">
        <f t="shared" si="18"/>
        <v>0</v>
      </c>
      <c r="BI18" s="16">
        <f t="shared" si="18"/>
        <v>0</v>
      </c>
      <c r="BJ18" s="16">
        <f t="shared" si="18"/>
        <v>7.0959730353024666</v>
      </c>
      <c r="BK18" s="16">
        <f t="shared" si="18"/>
        <v>209.33120454142275</v>
      </c>
      <c r="BL18" s="16">
        <f t="shared" si="18"/>
        <v>7.0959730353024666</v>
      </c>
      <c r="BM18" s="16">
        <f t="shared" si="18"/>
        <v>31.931878658861095</v>
      </c>
      <c r="BN18" s="16">
        <f t="shared" ref="BN18:CP18" si="19">BN8/$B8*100000</f>
        <v>0</v>
      </c>
      <c r="BO18" s="16">
        <f t="shared" si="19"/>
        <v>0</v>
      </c>
      <c r="BP18" s="16">
        <f t="shared" si="19"/>
        <v>0</v>
      </c>
      <c r="BQ18" s="16">
        <f t="shared" si="19"/>
        <v>0</v>
      </c>
      <c r="BR18" s="16">
        <f t="shared" si="19"/>
        <v>67.411743835373429</v>
      </c>
      <c r="BS18" s="16">
        <f t="shared" si="19"/>
        <v>31.931878658861095</v>
      </c>
      <c r="BT18" s="16">
        <f t="shared" si="19"/>
        <v>10.643959552953698</v>
      </c>
      <c r="BU18" s="16">
        <f t="shared" si="19"/>
        <v>0</v>
      </c>
      <c r="BV18" s="16">
        <f t="shared" si="19"/>
        <v>0</v>
      </c>
      <c r="BW18" s="10">
        <f t="shared" si="19"/>
        <v>138.37147418839808</v>
      </c>
      <c r="BX18" s="10">
        <f t="shared" si="19"/>
        <v>0</v>
      </c>
      <c r="BY18" s="10">
        <f t="shared" si="19"/>
        <v>21.287919105907395</v>
      </c>
      <c r="BZ18" s="10">
        <f t="shared" si="19"/>
        <v>53.219797764768494</v>
      </c>
      <c r="CA18" s="10">
        <f t="shared" si="19"/>
        <v>0</v>
      </c>
      <c r="CB18" s="10">
        <f t="shared" si="19"/>
        <v>0</v>
      </c>
      <c r="CC18" s="10">
        <f t="shared" si="19"/>
        <v>0</v>
      </c>
      <c r="CD18" s="10">
        <f t="shared" si="19"/>
        <v>0</v>
      </c>
      <c r="CE18" s="10">
        <f t="shared" si="19"/>
        <v>3.5479865176512333</v>
      </c>
      <c r="CF18" s="10">
        <f t="shared" si="19"/>
        <v>17.739932588256163</v>
      </c>
      <c r="CG18" s="10">
        <f t="shared" si="19"/>
        <v>3.5479865176512333</v>
      </c>
      <c r="CH18" s="10">
        <f t="shared" si="19"/>
        <v>21.287919105907395</v>
      </c>
      <c r="CI18" s="10">
        <f t="shared" si="19"/>
        <v>3.5479865176512333</v>
      </c>
      <c r="CJ18" s="10">
        <f t="shared" si="19"/>
        <v>10.643959552953698</v>
      </c>
      <c r="CK18" s="10">
        <f t="shared" si="19"/>
        <v>14.191946070604933</v>
      </c>
      <c r="CL18" s="10">
        <f t="shared" si="19"/>
        <v>35.479865176512327</v>
      </c>
      <c r="CM18" s="10">
        <f t="shared" si="19"/>
        <v>3.5479865176512333</v>
      </c>
      <c r="CN18" s="10">
        <f t="shared" si="19"/>
        <v>7.0959730353024666</v>
      </c>
      <c r="CO18" s="12">
        <f t="shared" si="19"/>
        <v>14.191946070604933</v>
      </c>
      <c r="CP18" s="12">
        <f t="shared" si="19"/>
        <v>3.5479865176512333</v>
      </c>
      <c r="CQ18" s="12">
        <f t="shared" ref="CQ18:DV18" si="20">CQ8/$B8*100000</f>
        <v>106.43959552953699</v>
      </c>
      <c r="CR18" s="12">
        <f t="shared" si="20"/>
        <v>3.5479865176512333</v>
      </c>
      <c r="CS18" s="12">
        <f t="shared" si="20"/>
        <v>0</v>
      </c>
      <c r="CT18" s="12">
        <f t="shared" si="20"/>
        <v>3.5479865176512333</v>
      </c>
      <c r="CU18" s="14">
        <f t="shared" si="20"/>
        <v>17.739932588256163</v>
      </c>
      <c r="CV18" s="14">
        <f t="shared" si="20"/>
        <v>0</v>
      </c>
      <c r="CW18" s="14">
        <f t="shared" si="20"/>
        <v>3.5479865176512333</v>
      </c>
      <c r="CX18" s="14">
        <f t="shared" si="20"/>
        <v>24.835905623558631</v>
      </c>
      <c r="CY18" s="14">
        <f t="shared" si="20"/>
        <v>7.0959730353024666</v>
      </c>
      <c r="CZ18" s="14">
        <f t="shared" si="20"/>
        <v>0</v>
      </c>
      <c r="DA18" s="8">
        <f t="shared" si="20"/>
        <v>227.07113712967893</v>
      </c>
      <c r="DB18" s="8">
        <f t="shared" si="20"/>
        <v>0</v>
      </c>
      <c r="DC18" s="8">
        <f t="shared" si="20"/>
        <v>24.835905623558631</v>
      </c>
      <c r="DD18" s="8">
        <f t="shared" si="20"/>
        <v>0</v>
      </c>
      <c r="DE18" s="8">
        <f t="shared" si="20"/>
        <v>0</v>
      </c>
      <c r="DF18" s="8">
        <f t="shared" si="20"/>
        <v>0</v>
      </c>
      <c r="DG18" s="8">
        <f t="shared" si="20"/>
        <v>209.33120454142275</v>
      </c>
      <c r="DH18" s="8">
        <f t="shared" si="20"/>
        <v>3.5479865176512333</v>
      </c>
      <c r="DI18" s="8">
        <f t="shared" si="20"/>
        <v>3.5479865176512333</v>
      </c>
      <c r="DJ18" s="8">
        <f t="shared" si="20"/>
        <v>14.191946070604933</v>
      </c>
      <c r="DK18" s="8">
        <f t="shared" si="20"/>
        <v>0</v>
      </c>
      <c r="DL18" s="8">
        <f t="shared" si="20"/>
        <v>319.31878658861092</v>
      </c>
      <c r="DM18" s="8">
        <f t="shared" si="20"/>
        <v>70.959730353024653</v>
      </c>
      <c r="DN18" s="8">
        <f t="shared" si="20"/>
        <v>21.287919105907395</v>
      </c>
      <c r="DO18" s="8">
        <f t="shared" si="20"/>
        <v>0</v>
      </c>
      <c r="DP18" s="8">
        <f t="shared" si="20"/>
        <v>3.5479865176512333</v>
      </c>
      <c r="DQ18" s="8">
        <f t="shared" si="20"/>
        <v>17.739932588256163</v>
      </c>
      <c r="DR18" s="8">
        <f t="shared" si="20"/>
        <v>21.287919105907395</v>
      </c>
      <c r="DS18" s="8">
        <f t="shared" si="20"/>
        <v>0</v>
      </c>
      <c r="DT18" s="8">
        <f t="shared" si="20"/>
        <v>0</v>
      </c>
      <c r="DU18" s="8">
        <f t="shared" si="20"/>
        <v>0</v>
      </c>
      <c r="DV18" s="8">
        <f t="shared" si="20"/>
        <v>28.383892141209866</v>
      </c>
      <c r="DW18" s="8">
        <f t="shared" ref="DW18:FA18" si="21">DW8/$B8*100000</f>
        <v>7.0959730353024666</v>
      </c>
      <c r="DX18" s="8">
        <f t="shared" si="21"/>
        <v>14.191946070604933</v>
      </c>
      <c r="DY18" s="6">
        <f t="shared" si="21"/>
        <v>49.671811247117262</v>
      </c>
      <c r="DZ18" s="6">
        <f t="shared" si="21"/>
        <v>7.0959730353024666</v>
      </c>
      <c r="EA18" s="50">
        <f t="shared" si="21"/>
        <v>3.5479865176512333</v>
      </c>
      <c r="EB18" s="50">
        <f t="shared" si="21"/>
        <v>0</v>
      </c>
      <c r="EC18" s="50">
        <f t="shared" si="21"/>
        <v>10.643959552953698</v>
      </c>
      <c r="ED18" s="50">
        <f t="shared" si="21"/>
        <v>24.835905623558631</v>
      </c>
      <c r="EE18" s="50">
        <f t="shared" si="21"/>
        <v>14.191946070604933</v>
      </c>
      <c r="EF18" s="50">
        <f t="shared" si="21"/>
        <v>7.0959730353024666</v>
      </c>
      <c r="EG18" s="50">
        <f t="shared" si="21"/>
        <v>0</v>
      </c>
      <c r="EH18" s="50">
        <f t="shared" si="21"/>
        <v>31.931878658861095</v>
      </c>
      <c r="EI18" s="50">
        <f t="shared" si="21"/>
        <v>0</v>
      </c>
      <c r="EJ18" s="50">
        <f t="shared" si="21"/>
        <v>3.5479865176512333</v>
      </c>
      <c r="EK18" s="50">
        <f t="shared" si="21"/>
        <v>46.12382472946603</v>
      </c>
      <c r="EL18" s="50">
        <f t="shared" si="21"/>
        <v>17.739932588256163</v>
      </c>
      <c r="EM18" s="50">
        <f t="shared" si="21"/>
        <v>251.90704275323753</v>
      </c>
      <c r="EN18" s="50">
        <f t="shared" si="21"/>
        <v>0</v>
      </c>
      <c r="EO18" s="50">
        <f t="shared" si="21"/>
        <v>3.5479865176512333</v>
      </c>
      <c r="EP18" s="50">
        <f t="shared" si="21"/>
        <v>3.5479865176512333</v>
      </c>
      <c r="EQ18" s="50">
        <f t="shared" si="21"/>
        <v>0</v>
      </c>
      <c r="ER18" s="50">
        <f t="shared" si="21"/>
        <v>74.507716870675893</v>
      </c>
      <c r="ES18" s="50">
        <f t="shared" si="21"/>
        <v>14.191946070604933</v>
      </c>
      <c r="ET18" s="50">
        <f t="shared" si="21"/>
        <v>14.191946070604933</v>
      </c>
      <c r="EU18" s="50">
        <f t="shared" si="21"/>
        <v>3.5479865176512333</v>
      </c>
      <c r="EV18" s="50">
        <f t="shared" si="21"/>
        <v>3.5479865176512333</v>
      </c>
      <c r="EW18" s="50">
        <f t="shared" si="21"/>
        <v>14.191946070604933</v>
      </c>
      <c r="EX18" s="50">
        <f t="shared" si="21"/>
        <v>0</v>
      </c>
      <c r="EY18" s="50">
        <f t="shared" si="21"/>
        <v>0</v>
      </c>
      <c r="EZ18" s="50">
        <f t="shared" si="21"/>
        <v>10.643959552953698</v>
      </c>
      <c r="FA18" s="50">
        <f t="shared" si="21"/>
        <v>0</v>
      </c>
      <c r="FC18" s="34">
        <f t="shared" si="6"/>
        <v>4239.843888593221</v>
      </c>
      <c r="FD18">
        <v>-9.8440160125155103</v>
      </c>
    </row>
    <row r="19" spans="1:160" x14ac:dyDescent="0.2">
      <c r="A19" t="s">
        <v>353</v>
      </c>
      <c r="C19" s="18">
        <f t="shared" ref="C19:AG19" si="22">C9/$B9*100000</f>
        <v>17.889087656529515</v>
      </c>
      <c r="D19" s="18">
        <f t="shared" si="22"/>
        <v>101.37149672033394</v>
      </c>
      <c r="E19" s="19">
        <f t="shared" si="22"/>
        <v>0</v>
      </c>
      <c r="F19" s="19">
        <f t="shared" si="22"/>
        <v>11.926058437686345</v>
      </c>
      <c r="G19" s="21">
        <f t="shared" si="22"/>
        <v>17.889087656529515</v>
      </c>
      <c r="H19" s="21">
        <f t="shared" si="22"/>
        <v>0</v>
      </c>
      <c r="I19" s="21">
        <f t="shared" si="22"/>
        <v>0</v>
      </c>
      <c r="J19" s="21">
        <f t="shared" si="22"/>
        <v>29.815146094215859</v>
      </c>
      <c r="K19" s="21">
        <f t="shared" si="22"/>
        <v>5.9630292188431726</v>
      </c>
      <c r="L19" s="21">
        <f t="shared" si="22"/>
        <v>35.77817531305903</v>
      </c>
      <c r="M19" s="21">
        <f t="shared" si="22"/>
        <v>41.741204531902206</v>
      </c>
      <c r="N19" s="21">
        <f t="shared" si="22"/>
        <v>29.815146094215859</v>
      </c>
      <c r="O19" s="21">
        <f t="shared" si="22"/>
        <v>137.14967203339296</v>
      </c>
      <c r="P19" s="21">
        <f t="shared" si="22"/>
        <v>0</v>
      </c>
      <c r="Q19" s="21">
        <f t="shared" si="22"/>
        <v>0</v>
      </c>
      <c r="R19" s="21">
        <f t="shared" si="22"/>
        <v>137.14967203339296</v>
      </c>
      <c r="S19" s="21">
        <f t="shared" si="22"/>
        <v>23.85211687537269</v>
      </c>
      <c r="T19" s="21">
        <f t="shared" si="22"/>
        <v>0</v>
      </c>
      <c r="U19" s="21">
        <f t="shared" si="22"/>
        <v>5.9630292188431726</v>
      </c>
      <c r="V19" s="21">
        <f t="shared" si="22"/>
        <v>0</v>
      </c>
      <c r="W19" s="21">
        <f t="shared" si="22"/>
        <v>5.9630292188431726</v>
      </c>
      <c r="X19" s="21">
        <f t="shared" si="22"/>
        <v>0</v>
      </c>
      <c r="Y19" s="21">
        <f t="shared" si="22"/>
        <v>0</v>
      </c>
      <c r="Z19" s="21">
        <f t="shared" si="22"/>
        <v>29.815146094215859</v>
      </c>
      <c r="AA19" s="21">
        <f t="shared" si="22"/>
        <v>53.667262969588549</v>
      </c>
      <c r="AB19" s="21">
        <f t="shared" si="22"/>
        <v>17.889087656529515</v>
      </c>
      <c r="AC19" s="21">
        <f t="shared" si="22"/>
        <v>0</v>
      </c>
      <c r="AD19" s="21">
        <f t="shared" si="22"/>
        <v>0</v>
      </c>
      <c r="AE19" s="21">
        <f t="shared" si="22"/>
        <v>0</v>
      </c>
      <c r="AF19" s="21">
        <f t="shared" si="22"/>
        <v>0</v>
      </c>
      <c r="AG19" s="21">
        <f t="shared" si="22"/>
        <v>0</v>
      </c>
      <c r="AH19" s="21">
        <f t="shared" ref="AH19:BM19" si="23">AH9/$B9*100000</f>
        <v>23.85211687537269</v>
      </c>
      <c r="AI19" s="21">
        <f t="shared" si="23"/>
        <v>101.37149672033394</v>
      </c>
      <c r="AJ19" s="21">
        <f t="shared" si="23"/>
        <v>5.9630292188431726</v>
      </c>
      <c r="AK19" s="21">
        <f t="shared" si="23"/>
        <v>5.9630292188431726</v>
      </c>
      <c r="AL19" s="21">
        <f t="shared" si="23"/>
        <v>5.9630292188431726</v>
      </c>
      <c r="AM19" s="21">
        <f t="shared" si="23"/>
        <v>0</v>
      </c>
      <c r="AN19" s="21">
        <f t="shared" si="23"/>
        <v>107.3345259391771</v>
      </c>
      <c r="AO19" s="21">
        <f t="shared" si="23"/>
        <v>11.926058437686345</v>
      </c>
      <c r="AP19" s="21">
        <f t="shared" si="23"/>
        <v>5.9630292188431726</v>
      </c>
      <c r="AQ19" s="21">
        <f t="shared" si="23"/>
        <v>834.82409063804414</v>
      </c>
      <c r="AR19" s="21">
        <f t="shared" si="23"/>
        <v>5.9630292188431726</v>
      </c>
      <c r="AS19" s="21">
        <f t="shared" si="23"/>
        <v>41.741204531902206</v>
      </c>
      <c r="AT19" s="22">
        <f t="shared" si="23"/>
        <v>35.77817531305903</v>
      </c>
      <c r="AU19" s="22">
        <f t="shared" si="23"/>
        <v>11.926058437686345</v>
      </c>
      <c r="AV19" s="22">
        <f t="shared" si="23"/>
        <v>0</v>
      </c>
      <c r="AW19" s="22">
        <f t="shared" si="23"/>
        <v>0</v>
      </c>
      <c r="AX19" s="22">
        <f t="shared" si="23"/>
        <v>107.3345259391771</v>
      </c>
      <c r="AY19" s="22">
        <f t="shared" si="23"/>
        <v>5.9630292188431726</v>
      </c>
      <c r="AZ19" s="22">
        <f t="shared" si="23"/>
        <v>23.85211687537269</v>
      </c>
      <c r="BA19" s="22">
        <f t="shared" si="23"/>
        <v>5.9630292188431726</v>
      </c>
      <c r="BB19" s="22">
        <f t="shared" si="23"/>
        <v>65.5933214072749</v>
      </c>
      <c r="BC19" s="22">
        <f t="shared" si="23"/>
        <v>0</v>
      </c>
      <c r="BD19" s="22">
        <f t="shared" si="23"/>
        <v>29.815146094215859</v>
      </c>
      <c r="BE19" s="22">
        <f t="shared" si="23"/>
        <v>47.704233750745381</v>
      </c>
      <c r="BF19" s="22">
        <f t="shared" si="23"/>
        <v>0</v>
      </c>
      <c r="BG19" s="16">
        <f t="shared" si="23"/>
        <v>0</v>
      </c>
      <c r="BH19" s="16">
        <f t="shared" si="23"/>
        <v>0</v>
      </c>
      <c r="BI19" s="16">
        <f t="shared" si="23"/>
        <v>0</v>
      </c>
      <c r="BJ19" s="16">
        <f t="shared" si="23"/>
        <v>35.77817531305903</v>
      </c>
      <c r="BK19" s="16">
        <f t="shared" si="23"/>
        <v>238.52116875372687</v>
      </c>
      <c r="BL19" s="16">
        <f t="shared" si="23"/>
        <v>11.926058437686345</v>
      </c>
      <c r="BM19" s="16">
        <f t="shared" si="23"/>
        <v>41.741204531902206</v>
      </c>
      <c r="BN19" s="16">
        <f t="shared" ref="BN19:CP19" si="24">BN9/$B9*100000</f>
        <v>5.9630292188431726</v>
      </c>
      <c r="BO19" s="16">
        <f t="shared" si="24"/>
        <v>0</v>
      </c>
      <c r="BP19" s="16">
        <f t="shared" si="24"/>
        <v>0</v>
      </c>
      <c r="BQ19" s="16">
        <f t="shared" si="24"/>
        <v>0</v>
      </c>
      <c r="BR19" s="16">
        <f t="shared" si="24"/>
        <v>59.630292188431717</v>
      </c>
      <c r="BS19" s="16">
        <f t="shared" si="24"/>
        <v>29.815146094215859</v>
      </c>
      <c r="BT19" s="16">
        <f t="shared" si="24"/>
        <v>5.9630292188431726</v>
      </c>
      <c r="BU19" s="16">
        <f t="shared" si="24"/>
        <v>0</v>
      </c>
      <c r="BV19" s="16">
        <f t="shared" si="24"/>
        <v>0</v>
      </c>
      <c r="BW19" s="10">
        <f t="shared" si="24"/>
        <v>143.11270125223612</v>
      </c>
      <c r="BX19" s="10">
        <f t="shared" si="24"/>
        <v>5.9630292188431726</v>
      </c>
      <c r="BY19" s="10">
        <f t="shared" si="24"/>
        <v>17.889087656529515</v>
      </c>
      <c r="BZ19" s="10">
        <f t="shared" si="24"/>
        <v>77.519379844961236</v>
      </c>
      <c r="CA19" s="10">
        <f t="shared" si="24"/>
        <v>0</v>
      </c>
      <c r="CB19" s="10">
        <f t="shared" si="24"/>
        <v>0</v>
      </c>
      <c r="CC19" s="10">
        <f t="shared" si="24"/>
        <v>0</v>
      </c>
      <c r="CD19" s="10">
        <f t="shared" si="24"/>
        <v>0</v>
      </c>
      <c r="CE19" s="10">
        <f t="shared" si="24"/>
        <v>0</v>
      </c>
      <c r="CF19" s="10">
        <f t="shared" si="24"/>
        <v>11.926058437686345</v>
      </c>
      <c r="CG19" s="10">
        <f t="shared" si="24"/>
        <v>0</v>
      </c>
      <c r="CH19" s="10">
        <f t="shared" si="24"/>
        <v>23.85211687537269</v>
      </c>
      <c r="CI19" s="10">
        <f t="shared" si="24"/>
        <v>5.9630292188431726</v>
      </c>
      <c r="CJ19" s="10">
        <f t="shared" si="24"/>
        <v>11.926058437686345</v>
      </c>
      <c r="CK19" s="10">
        <f t="shared" si="24"/>
        <v>23.85211687537269</v>
      </c>
      <c r="CL19" s="10">
        <f t="shared" si="24"/>
        <v>23.85211687537269</v>
      </c>
      <c r="CM19" s="10">
        <f t="shared" si="24"/>
        <v>5.9630292188431726</v>
      </c>
      <c r="CN19" s="10">
        <f t="shared" si="24"/>
        <v>5.9630292188431726</v>
      </c>
      <c r="CO19" s="12">
        <f t="shared" si="24"/>
        <v>17.889087656529515</v>
      </c>
      <c r="CP19" s="12">
        <f t="shared" si="24"/>
        <v>5.9630292188431726</v>
      </c>
      <c r="CQ19" s="12">
        <f t="shared" ref="CQ19:DV19" si="25">CQ9/$B9*100000</f>
        <v>131.1866428145498</v>
      </c>
      <c r="CR19" s="12">
        <f t="shared" si="25"/>
        <v>11.926058437686345</v>
      </c>
      <c r="CS19" s="12">
        <f t="shared" si="25"/>
        <v>0</v>
      </c>
      <c r="CT19" s="12">
        <f t="shared" si="25"/>
        <v>5.9630292188431726</v>
      </c>
      <c r="CU19" s="14">
        <f t="shared" si="25"/>
        <v>17.889087656529515</v>
      </c>
      <c r="CV19" s="14">
        <f t="shared" si="25"/>
        <v>0</v>
      </c>
      <c r="CW19" s="14">
        <f t="shared" si="25"/>
        <v>5.9630292188431726</v>
      </c>
      <c r="CX19" s="14">
        <f t="shared" si="25"/>
        <v>35.77817531305903</v>
      </c>
      <c r="CY19" s="14">
        <f t="shared" si="25"/>
        <v>11.926058437686345</v>
      </c>
      <c r="CZ19" s="14">
        <f t="shared" si="25"/>
        <v>0</v>
      </c>
      <c r="DA19" s="8">
        <f t="shared" si="25"/>
        <v>316.04054859868813</v>
      </c>
      <c r="DB19" s="8">
        <f t="shared" si="25"/>
        <v>0</v>
      </c>
      <c r="DC19" s="8">
        <f t="shared" si="25"/>
        <v>35.77817531305903</v>
      </c>
      <c r="DD19" s="8">
        <f t="shared" si="25"/>
        <v>0</v>
      </c>
      <c r="DE19" s="8">
        <f t="shared" si="25"/>
        <v>0</v>
      </c>
      <c r="DF19" s="8">
        <f t="shared" si="25"/>
        <v>0</v>
      </c>
      <c r="DG19" s="8">
        <f t="shared" si="25"/>
        <v>137.14967203339296</v>
      </c>
      <c r="DH19" s="8">
        <f t="shared" si="25"/>
        <v>0</v>
      </c>
      <c r="DI19" s="8">
        <f t="shared" si="25"/>
        <v>0</v>
      </c>
      <c r="DJ19" s="8">
        <f t="shared" si="25"/>
        <v>11.926058437686345</v>
      </c>
      <c r="DK19" s="8">
        <f t="shared" si="25"/>
        <v>0</v>
      </c>
      <c r="DL19" s="8">
        <f t="shared" si="25"/>
        <v>345.85569469290397</v>
      </c>
      <c r="DM19" s="8">
        <f t="shared" si="25"/>
        <v>101.37149672033394</v>
      </c>
      <c r="DN19" s="8">
        <f t="shared" si="25"/>
        <v>29.815146094215859</v>
      </c>
      <c r="DO19" s="8">
        <f t="shared" si="25"/>
        <v>0</v>
      </c>
      <c r="DP19" s="8">
        <f t="shared" si="25"/>
        <v>5.9630292188431726</v>
      </c>
      <c r="DQ19" s="8">
        <f t="shared" si="25"/>
        <v>29.815146094215859</v>
      </c>
      <c r="DR19" s="8">
        <f t="shared" si="25"/>
        <v>35.77817531305903</v>
      </c>
      <c r="DS19" s="8">
        <f t="shared" si="25"/>
        <v>0</v>
      </c>
      <c r="DT19" s="8">
        <f t="shared" si="25"/>
        <v>0</v>
      </c>
      <c r="DU19" s="8">
        <f t="shared" si="25"/>
        <v>0</v>
      </c>
      <c r="DV19" s="8">
        <f t="shared" si="25"/>
        <v>41.741204531902206</v>
      </c>
      <c r="DW19" s="8">
        <f t="shared" ref="DW19:FA19" si="26">DW9/$B9*100000</f>
        <v>0</v>
      </c>
      <c r="DX19" s="8">
        <f t="shared" si="26"/>
        <v>11.926058437686345</v>
      </c>
      <c r="DY19" s="6">
        <f t="shared" si="26"/>
        <v>47.704233750745381</v>
      </c>
      <c r="DZ19" s="6">
        <f t="shared" si="26"/>
        <v>0</v>
      </c>
      <c r="EA19" s="50">
        <f t="shared" si="26"/>
        <v>5.9630292188431726</v>
      </c>
      <c r="EB19" s="50">
        <f t="shared" si="26"/>
        <v>0</v>
      </c>
      <c r="EC19" s="50">
        <f t="shared" si="26"/>
        <v>11.926058437686345</v>
      </c>
      <c r="ED19" s="50">
        <f t="shared" si="26"/>
        <v>11.926058437686345</v>
      </c>
      <c r="EE19" s="50">
        <f t="shared" si="26"/>
        <v>17.889087656529515</v>
      </c>
      <c r="EF19" s="50">
        <f t="shared" si="26"/>
        <v>0</v>
      </c>
      <c r="EG19" s="50">
        <f t="shared" si="26"/>
        <v>0</v>
      </c>
      <c r="EH19" s="50">
        <f t="shared" si="26"/>
        <v>53.667262969588549</v>
      </c>
      <c r="EI19" s="50">
        <f t="shared" si="26"/>
        <v>5.9630292188431726</v>
      </c>
      <c r="EJ19" s="50">
        <f t="shared" si="26"/>
        <v>0</v>
      </c>
      <c r="EK19" s="50">
        <f t="shared" si="26"/>
        <v>77.519379844961236</v>
      </c>
      <c r="EL19" s="50">
        <f t="shared" si="26"/>
        <v>11.926058437686345</v>
      </c>
      <c r="EM19" s="50">
        <f t="shared" si="26"/>
        <v>268.33631484794273</v>
      </c>
      <c r="EN19" s="50">
        <f t="shared" si="26"/>
        <v>0</v>
      </c>
      <c r="EO19" s="50">
        <f t="shared" si="26"/>
        <v>5.9630292188431726</v>
      </c>
      <c r="EP19" s="50">
        <f t="shared" si="26"/>
        <v>0</v>
      </c>
      <c r="EQ19" s="50">
        <f t="shared" si="26"/>
        <v>5.9630292188431726</v>
      </c>
      <c r="ER19" s="50">
        <f t="shared" si="26"/>
        <v>107.3345259391771</v>
      </c>
      <c r="ES19" s="50">
        <f t="shared" si="26"/>
        <v>17.889087656529515</v>
      </c>
      <c r="ET19" s="50">
        <f t="shared" si="26"/>
        <v>11.926058437686345</v>
      </c>
      <c r="EU19" s="50">
        <f t="shared" si="26"/>
        <v>0</v>
      </c>
      <c r="EV19" s="50">
        <f t="shared" si="26"/>
        <v>0</v>
      </c>
      <c r="EW19" s="50">
        <f t="shared" si="26"/>
        <v>23.85211687537269</v>
      </c>
      <c r="EX19" s="50">
        <f t="shared" si="26"/>
        <v>0</v>
      </c>
      <c r="EY19" s="50">
        <f t="shared" si="26"/>
        <v>5.9630292188431726</v>
      </c>
      <c r="EZ19" s="50">
        <f t="shared" si="26"/>
        <v>11.926058437686345</v>
      </c>
      <c r="FA19" s="50">
        <f t="shared" si="26"/>
        <v>0</v>
      </c>
      <c r="FC19" s="34">
        <f t="shared" si="6"/>
        <v>5026.8336314847911</v>
      </c>
      <c r="FD19">
        <v>-9.8711866746422103</v>
      </c>
    </row>
    <row r="20" spans="1:160" x14ac:dyDescent="0.2">
      <c r="A20" t="s">
        <v>354</v>
      </c>
      <c r="C20" s="18">
        <f t="shared" ref="C20:AG20" si="27">C10/$B10*100000</f>
        <v>14.997000599880023</v>
      </c>
      <c r="D20" s="18">
        <f t="shared" si="27"/>
        <v>92.98140371925615</v>
      </c>
      <c r="E20" s="19">
        <f t="shared" si="27"/>
        <v>2.9994001199760048</v>
      </c>
      <c r="F20" s="19">
        <f t="shared" si="27"/>
        <v>14.997000599880023</v>
      </c>
      <c r="G20" s="21">
        <f t="shared" si="27"/>
        <v>44.991001799640074</v>
      </c>
      <c r="H20" s="21">
        <f t="shared" si="27"/>
        <v>0</v>
      </c>
      <c r="I20" s="21">
        <f t="shared" si="27"/>
        <v>0</v>
      </c>
      <c r="J20" s="21">
        <f t="shared" si="27"/>
        <v>74.985002999400123</v>
      </c>
      <c r="K20" s="21">
        <f t="shared" si="27"/>
        <v>23.995200959808038</v>
      </c>
      <c r="L20" s="21">
        <f t="shared" si="27"/>
        <v>47.990401919616076</v>
      </c>
      <c r="M20" s="21">
        <f t="shared" si="27"/>
        <v>32.993401319736051</v>
      </c>
      <c r="N20" s="21">
        <f t="shared" si="27"/>
        <v>23.995200959808038</v>
      </c>
      <c r="O20" s="21">
        <f t="shared" si="27"/>
        <v>65.986802639472103</v>
      </c>
      <c r="P20" s="21">
        <f t="shared" si="27"/>
        <v>2.9994001199760048</v>
      </c>
      <c r="Q20" s="21">
        <f t="shared" si="27"/>
        <v>2.9994001199760048</v>
      </c>
      <c r="R20" s="21">
        <f t="shared" si="27"/>
        <v>101.97960407918416</v>
      </c>
      <c r="S20" s="21">
        <f t="shared" si="27"/>
        <v>11.997600479904019</v>
      </c>
      <c r="T20" s="21">
        <f t="shared" si="27"/>
        <v>14.997000599880023</v>
      </c>
      <c r="U20" s="21">
        <f t="shared" si="27"/>
        <v>17.996400719856027</v>
      </c>
      <c r="V20" s="21">
        <f t="shared" si="27"/>
        <v>0</v>
      </c>
      <c r="W20" s="21">
        <f t="shared" si="27"/>
        <v>5.9988002399520095</v>
      </c>
      <c r="X20" s="21">
        <f t="shared" si="27"/>
        <v>8.9982003599280134</v>
      </c>
      <c r="Y20" s="21">
        <f t="shared" si="27"/>
        <v>29.994001199760046</v>
      </c>
      <c r="Z20" s="21">
        <f t="shared" si="27"/>
        <v>5.9988002399520095</v>
      </c>
      <c r="AA20" s="21">
        <f t="shared" si="27"/>
        <v>26.994601079784044</v>
      </c>
      <c r="AB20" s="21">
        <f t="shared" si="27"/>
        <v>29.994001199760046</v>
      </c>
      <c r="AC20" s="21">
        <f t="shared" si="27"/>
        <v>0</v>
      </c>
      <c r="AD20" s="21">
        <f t="shared" si="27"/>
        <v>8.9982003599280134</v>
      </c>
      <c r="AE20" s="21">
        <f t="shared" si="27"/>
        <v>8.9982003599280134</v>
      </c>
      <c r="AF20" s="21">
        <f t="shared" si="27"/>
        <v>0</v>
      </c>
      <c r="AG20" s="21">
        <f t="shared" si="27"/>
        <v>11.997600479904019</v>
      </c>
      <c r="AH20" s="21">
        <f t="shared" ref="AH20:BM20" si="28">AH10/$B10*100000</f>
        <v>11.997600479904019</v>
      </c>
      <c r="AI20" s="21">
        <f t="shared" si="28"/>
        <v>98.980203959208154</v>
      </c>
      <c r="AJ20" s="21">
        <f t="shared" si="28"/>
        <v>0</v>
      </c>
      <c r="AK20" s="21">
        <f t="shared" si="28"/>
        <v>0</v>
      </c>
      <c r="AL20" s="21">
        <f t="shared" si="28"/>
        <v>0</v>
      </c>
      <c r="AM20" s="21">
        <f t="shared" si="28"/>
        <v>0</v>
      </c>
      <c r="AN20" s="21">
        <f t="shared" si="28"/>
        <v>17.996400719856027</v>
      </c>
      <c r="AO20" s="21">
        <f t="shared" si="28"/>
        <v>2.9994001199760048</v>
      </c>
      <c r="AP20" s="21">
        <f t="shared" si="28"/>
        <v>8.9982003599280134</v>
      </c>
      <c r="AQ20" s="21">
        <f t="shared" si="28"/>
        <v>128.9742051589682</v>
      </c>
      <c r="AR20" s="21">
        <f t="shared" si="28"/>
        <v>0</v>
      </c>
      <c r="AS20" s="21">
        <f t="shared" si="28"/>
        <v>71.985602879424107</v>
      </c>
      <c r="AT20" s="22">
        <f t="shared" si="28"/>
        <v>14.997000599880023</v>
      </c>
      <c r="AU20" s="22">
        <f t="shared" si="28"/>
        <v>38.992201559688063</v>
      </c>
      <c r="AV20" s="22">
        <f t="shared" si="28"/>
        <v>8.9982003599280134</v>
      </c>
      <c r="AW20" s="22">
        <f t="shared" si="28"/>
        <v>8.9982003599280134</v>
      </c>
      <c r="AX20" s="22">
        <f t="shared" si="28"/>
        <v>86.982603479304132</v>
      </c>
      <c r="AY20" s="22">
        <f t="shared" si="28"/>
        <v>8.9982003599280134</v>
      </c>
      <c r="AZ20" s="22">
        <f t="shared" si="28"/>
        <v>38.992201559688063</v>
      </c>
      <c r="BA20" s="22">
        <f t="shared" si="28"/>
        <v>0</v>
      </c>
      <c r="BB20" s="22">
        <f t="shared" si="28"/>
        <v>62.987402519496101</v>
      </c>
      <c r="BC20" s="22">
        <f t="shared" si="28"/>
        <v>0</v>
      </c>
      <c r="BD20" s="22">
        <f t="shared" si="28"/>
        <v>35.992801439712053</v>
      </c>
      <c r="BE20" s="22">
        <f t="shared" si="28"/>
        <v>44.991001799640074</v>
      </c>
      <c r="BF20" s="22">
        <f t="shared" si="28"/>
        <v>0</v>
      </c>
      <c r="BG20" s="16">
        <f t="shared" si="28"/>
        <v>11.997600479904019</v>
      </c>
      <c r="BH20" s="16">
        <f t="shared" si="28"/>
        <v>0</v>
      </c>
      <c r="BI20" s="16">
        <f t="shared" si="28"/>
        <v>2.9994001199760048</v>
      </c>
      <c r="BJ20" s="16">
        <f t="shared" si="28"/>
        <v>35.992801439712053</v>
      </c>
      <c r="BK20" s="16">
        <f t="shared" si="28"/>
        <v>227.95440911817636</v>
      </c>
      <c r="BL20" s="16">
        <f t="shared" si="28"/>
        <v>0</v>
      </c>
      <c r="BM20" s="16">
        <f t="shared" si="28"/>
        <v>11.997600479904019</v>
      </c>
      <c r="BN20" s="16">
        <f t="shared" ref="BN20:CP20" si="29">BN10/$B10*100000</f>
        <v>29.994001199760046</v>
      </c>
      <c r="BO20" s="16">
        <f t="shared" si="29"/>
        <v>0</v>
      </c>
      <c r="BP20" s="16">
        <f t="shared" si="29"/>
        <v>0</v>
      </c>
      <c r="BQ20" s="16">
        <f t="shared" si="29"/>
        <v>0</v>
      </c>
      <c r="BR20" s="16">
        <f t="shared" si="29"/>
        <v>71.985602879424107</v>
      </c>
      <c r="BS20" s="16">
        <f t="shared" si="29"/>
        <v>35.992801439712053</v>
      </c>
      <c r="BT20" s="16">
        <f t="shared" si="29"/>
        <v>11.997600479904019</v>
      </c>
      <c r="BU20" s="16">
        <f t="shared" si="29"/>
        <v>11.997600479904019</v>
      </c>
      <c r="BV20" s="16">
        <f t="shared" si="29"/>
        <v>5.9988002399520095</v>
      </c>
      <c r="BW20" s="10">
        <f t="shared" si="29"/>
        <v>233.95320935812839</v>
      </c>
      <c r="BX20" s="10">
        <f t="shared" si="29"/>
        <v>0</v>
      </c>
      <c r="BY20" s="10">
        <f t="shared" si="29"/>
        <v>41.991601679664065</v>
      </c>
      <c r="BZ20" s="10">
        <f t="shared" si="29"/>
        <v>26.994601079784044</v>
      </c>
      <c r="CA20" s="10">
        <f t="shared" si="29"/>
        <v>0</v>
      </c>
      <c r="CB20" s="10">
        <f t="shared" si="29"/>
        <v>0</v>
      </c>
      <c r="CC20" s="10">
        <f t="shared" si="29"/>
        <v>0</v>
      </c>
      <c r="CD20" s="10">
        <f t="shared" si="29"/>
        <v>14.997000599880023</v>
      </c>
      <c r="CE20" s="10">
        <f t="shared" si="29"/>
        <v>0</v>
      </c>
      <c r="CF20" s="10">
        <f t="shared" si="29"/>
        <v>23.995200959808038</v>
      </c>
      <c r="CG20" s="10">
        <f t="shared" si="29"/>
        <v>0</v>
      </c>
      <c r="CH20" s="10">
        <f t="shared" si="29"/>
        <v>47.990401919616076</v>
      </c>
      <c r="CI20" s="10">
        <f t="shared" si="29"/>
        <v>23.995200959808038</v>
      </c>
      <c r="CJ20" s="10">
        <f t="shared" si="29"/>
        <v>8.9982003599280134</v>
      </c>
      <c r="CK20" s="10">
        <f t="shared" si="29"/>
        <v>2.9994001199760048</v>
      </c>
      <c r="CL20" s="10">
        <f t="shared" si="29"/>
        <v>41.991601679664065</v>
      </c>
      <c r="CM20" s="10">
        <f t="shared" si="29"/>
        <v>5.9988002399520095</v>
      </c>
      <c r="CN20" s="10">
        <f t="shared" si="29"/>
        <v>5.9988002399520095</v>
      </c>
      <c r="CO20" s="12">
        <f t="shared" si="29"/>
        <v>29.994001199760046</v>
      </c>
      <c r="CP20" s="12">
        <f t="shared" si="29"/>
        <v>5.9988002399520095</v>
      </c>
      <c r="CQ20" s="12">
        <f t="shared" ref="CQ20:DV20" si="30">CQ10/$B10*100000</f>
        <v>116.9766046790642</v>
      </c>
      <c r="CR20" s="12">
        <f t="shared" si="30"/>
        <v>17.996400719856027</v>
      </c>
      <c r="CS20" s="12">
        <f t="shared" si="30"/>
        <v>5.9988002399520095</v>
      </c>
      <c r="CT20" s="12">
        <f t="shared" si="30"/>
        <v>29.994001199760046</v>
      </c>
      <c r="CU20" s="14">
        <f t="shared" si="30"/>
        <v>38.992201559688063</v>
      </c>
      <c r="CV20" s="14">
        <f t="shared" si="30"/>
        <v>5.9988002399520095</v>
      </c>
      <c r="CW20" s="14">
        <f t="shared" si="30"/>
        <v>0</v>
      </c>
      <c r="CX20" s="14">
        <f t="shared" si="30"/>
        <v>11.997600479904019</v>
      </c>
      <c r="CY20" s="14">
        <f t="shared" si="30"/>
        <v>11.997600479904019</v>
      </c>
      <c r="CZ20" s="14">
        <f t="shared" si="30"/>
        <v>0</v>
      </c>
      <c r="DA20" s="8">
        <f t="shared" si="30"/>
        <v>392.92141571685664</v>
      </c>
      <c r="DB20" s="8">
        <f t="shared" si="30"/>
        <v>2.9994001199760048</v>
      </c>
      <c r="DC20" s="8">
        <f t="shared" si="30"/>
        <v>26.994601079784044</v>
      </c>
      <c r="DD20" s="8">
        <f t="shared" si="30"/>
        <v>0</v>
      </c>
      <c r="DE20" s="8">
        <f t="shared" si="30"/>
        <v>5.9988002399520095</v>
      </c>
      <c r="DF20" s="8">
        <f t="shared" si="30"/>
        <v>0</v>
      </c>
      <c r="DG20" s="8">
        <f t="shared" si="30"/>
        <v>302.93941211757647</v>
      </c>
      <c r="DH20" s="8">
        <f t="shared" si="30"/>
        <v>0</v>
      </c>
      <c r="DI20" s="8">
        <f t="shared" si="30"/>
        <v>17.996400719856027</v>
      </c>
      <c r="DJ20" s="8">
        <f t="shared" si="30"/>
        <v>11.997600479904019</v>
      </c>
      <c r="DK20" s="8">
        <f t="shared" si="30"/>
        <v>0</v>
      </c>
      <c r="DL20" s="8">
        <f t="shared" si="30"/>
        <v>503.89922015596881</v>
      </c>
      <c r="DM20" s="8">
        <f t="shared" si="30"/>
        <v>116.9766046790642</v>
      </c>
      <c r="DN20" s="8">
        <f t="shared" si="30"/>
        <v>29.994001199760046</v>
      </c>
      <c r="DO20" s="8">
        <f t="shared" si="30"/>
        <v>0</v>
      </c>
      <c r="DP20" s="8">
        <f t="shared" si="30"/>
        <v>0</v>
      </c>
      <c r="DQ20" s="8">
        <f t="shared" si="30"/>
        <v>20.995800839832032</v>
      </c>
      <c r="DR20" s="8">
        <f t="shared" si="30"/>
        <v>17.996400719856027</v>
      </c>
      <c r="DS20" s="8">
        <f t="shared" si="30"/>
        <v>0</v>
      </c>
      <c r="DT20" s="8">
        <f t="shared" si="30"/>
        <v>0</v>
      </c>
      <c r="DU20" s="8">
        <f t="shared" si="30"/>
        <v>0</v>
      </c>
      <c r="DV20" s="8">
        <f t="shared" si="30"/>
        <v>35.992801439712053</v>
      </c>
      <c r="DW20" s="8">
        <f t="shared" ref="DW20:FA20" si="31">DW10/$B10*100000</f>
        <v>8.9982003599280134</v>
      </c>
      <c r="DX20" s="8">
        <f t="shared" si="31"/>
        <v>17.996400719856027</v>
      </c>
      <c r="DY20" s="6">
        <f t="shared" si="31"/>
        <v>35.992801439712053</v>
      </c>
      <c r="DZ20" s="6">
        <f t="shared" si="31"/>
        <v>2.9994001199760048</v>
      </c>
      <c r="EA20" s="50">
        <f t="shared" si="31"/>
        <v>2.9994001199760048</v>
      </c>
      <c r="EB20" s="50">
        <f t="shared" si="31"/>
        <v>0</v>
      </c>
      <c r="EC20" s="50">
        <f t="shared" si="31"/>
        <v>5.9988002399520095</v>
      </c>
      <c r="ED20" s="50">
        <f t="shared" si="31"/>
        <v>35.992801439712053</v>
      </c>
      <c r="EE20" s="50">
        <f t="shared" si="31"/>
        <v>0</v>
      </c>
      <c r="EF20" s="50">
        <f t="shared" si="31"/>
        <v>2.9994001199760048</v>
      </c>
      <c r="EG20" s="50">
        <f t="shared" si="31"/>
        <v>0</v>
      </c>
      <c r="EH20" s="50">
        <f t="shared" si="31"/>
        <v>11.997600479904019</v>
      </c>
      <c r="EI20" s="50">
        <f t="shared" si="31"/>
        <v>0</v>
      </c>
      <c r="EJ20" s="50">
        <f t="shared" si="31"/>
        <v>0</v>
      </c>
      <c r="EK20" s="50">
        <f t="shared" si="31"/>
        <v>2.9994001199760048</v>
      </c>
      <c r="EL20" s="50">
        <f t="shared" si="31"/>
        <v>23.995200959808038</v>
      </c>
      <c r="EM20" s="50">
        <f t="shared" si="31"/>
        <v>356.92861427714456</v>
      </c>
      <c r="EN20" s="50">
        <f t="shared" si="31"/>
        <v>0</v>
      </c>
      <c r="EO20" s="50">
        <f t="shared" si="31"/>
        <v>2.9994001199760048</v>
      </c>
      <c r="EP20" s="50">
        <f t="shared" si="31"/>
        <v>0</v>
      </c>
      <c r="EQ20" s="50">
        <f t="shared" si="31"/>
        <v>0</v>
      </c>
      <c r="ER20" s="50">
        <f t="shared" si="31"/>
        <v>2.9994001199760048</v>
      </c>
      <c r="ES20" s="50">
        <f t="shared" si="31"/>
        <v>14.997000599880023</v>
      </c>
      <c r="ET20" s="50">
        <f t="shared" si="31"/>
        <v>8.9982003599280134</v>
      </c>
      <c r="EU20" s="50">
        <f t="shared" si="31"/>
        <v>0</v>
      </c>
      <c r="EV20" s="50">
        <f t="shared" si="31"/>
        <v>8.9982003599280134</v>
      </c>
      <c r="EW20" s="50">
        <f t="shared" si="31"/>
        <v>38.992201559688063</v>
      </c>
      <c r="EX20" s="50">
        <f t="shared" si="31"/>
        <v>11.997600479904019</v>
      </c>
      <c r="EY20" s="50">
        <f t="shared" si="31"/>
        <v>2.9994001199760048</v>
      </c>
      <c r="EZ20" s="50">
        <f t="shared" si="31"/>
        <v>0</v>
      </c>
      <c r="FA20" s="50">
        <f t="shared" si="31"/>
        <v>0</v>
      </c>
      <c r="FC20" s="34">
        <f t="shared" si="6"/>
        <v>4730.0539892021579</v>
      </c>
      <c r="FD20">
        <v>-19.1356807619749</v>
      </c>
    </row>
    <row r="21" spans="1:160" x14ac:dyDescent="0.2">
      <c r="A21" t="s">
        <v>355</v>
      </c>
      <c r="C21" s="18">
        <f t="shared" ref="C21:AG21" si="32">C11/$B11*100000</f>
        <v>0</v>
      </c>
      <c r="D21" s="18">
        <f t="shared" si="32"/>
        <v>58.067794149669737</v>
      </c>
      <c r="E21" s="19">
        <f t="shared" si="32"/>
        <v>0</v>
      </c>
      <c r="F21" s="19">
        <f t="shared" si="32"/>
        <v>21.775422806126151</v>
      </c>
      <c r="G21" s="21">
        <f t="shared" si="32"/>
        <v>79.843216955795896</v>
      </c>
      <c r="H21" s="21">
        <f t="shared" si="32"/>
        <v>0</v>
      </c>
      <c r="I21" s="21">
        <f t="shared" si="32"/>
        <v>0</v>
      </c>
      <c r="J21" s="21">
        <f t="shared" si="32"/>
        <v>79.843216955795896</v>
      </c>
      <c r="K21" s="21">
        <f t="shared" si="32"/>
        <v>43.550845612252303</v>
      </c>
      <c r="L21" s="21">
        <f t="shared" si="32"/>
        <v>79.843216955795896</v>
      </c>
      <c r="M21" s="21">
        <f t="shared" si="32"/>
        <v>72.584742687087171</v>
      </c>
      <c r="N21" s="21">
        <f t="shared" si="32"/>
        <v>21.775422806126151</v>
      </c>
      <c r="O21" s="21">
        <f t="shared" si="32"/>
        <v>145.16948537417434</v>
      </c>
      <c r="P21" s="21">
        <f t="shared" si="32"/>
        <v>0</v>
      </c>
      <c r="Q21" s="21">
        <f t="shared" si="32"/>
        <v>7.2584742687087171</v>
      </c>
      <c r="R21" s="21">
        <f t="shared" si="32"/>
        <v>174.20338244900921</v>
      </c>
      <c r="S21" s="21">
        <f t="shared" si="32"/>
        <v>36.292371343543586</v>
      </c>
      <c r="T21" s="21">
        <f t="shared" si="32"/>
        <v>0</v>
      </c>
      <c r="U21" s="21">
        <f t="shared" si="32"/>
        <v>7.2584742687087171</v>
      </c>
      <c r="V21" s="21">
        <f t="shared" si="32"/>
        <v>21.775422806126151</v>
      </c>
      <c r="W21" s="21">
        <f t="shared" si="32"/>
        <v>0</v>
      </c>
      <c r="X21" s="21">
        <f t="shared" si="32"/>
        <v>7.2584742687087171</v>
      </c>
      <c r="Y21" s="21">
        <f t="shared" si="32"/>
        <v>0</v>
      </c>
      <c r="Z21" s="21">
        <f t="shared" si="32"/>
        <v>36.292371343543586</v>
      </c>
      <c r="AA21" s="21">
        <f t="shared" si="32"/>
        <v>43.550845612252303</v>
      </c>
      <c r="AB21" s="21">
        <f t="shared" si="32"/>
        <v>14.516948537417434</v>
      </c>
      <c r="AC21" s="21">
        <f t="shared" si="32"/>
        <v>7.2584742687087171</v>
      </c>
      <c r="AD21" s="21">
        <f t="shared" si="32"/>
        <v>7.2584742687087171</v>
      </c>
      <c r="AE21" s="21">
        <f t="shared" si="32"/>
        <v>7.2584742687087171</v>
      </c>
      <c r="AF21" s="21">
        <f t="shared" si="32"/>
        <v>7.2584742687087171</v>
      </c>
      <c r="AG21" s="21">
        <f t="shared" si="32"/>
        <v>14.516948537417434</v>
      </c>
      <c r="AH21" s="21">
        <f t="shared" ref="AH21:BM21" si="33">AH11/$B11*100000</f>
        <v>7.2584742687087171</v>
      </c>
      <c r="AI21" s="21">
        <f t="shared" si="33"/>
        <v>65.326268418378461</v>
      </c>
      <c r="AJ21" s="21">
        <f t="shared" si="33"/>
        <v>7.2584742687087171</v>
      </c>
      <c r="AK21" s="21">
        <f t="shared" si="33"/>
        <v>0</v>
      </c>
      <c r="AL21" s="21">
        <f t="shared" si="33"/>
        <v>0</v>
      </c>
      <c r="AM21" s="21">
        <f t="shared" si="33"/>
        <v>7.2584742687087171</v>
      </c>
      <c r="AN21" s="21">
        <f t="shared" si="33"/>
        <v>79.843216955795896</v>
      </c>
      <c r="AO21" s="21">
        <f t="shared" si="33"/>
        <v>0</v>
      </c>
      <c r="AP21" s="21">
        <f t="shared" si="33"/>
        <v>7.2584742687087171</v>
      </c>
      <c r="AQ21" s="21">
        <f t="shared" si="33"/>
        <v>333.889816360601</v>
      </c>
      <c r="AR21" s="21">
        <f t="shared" si="33"/>
        <v>21.775422806126151</v>
      </c>
      <c r="AS21" s="21">
        <f t="shared" si="33"/>
        <v>50.80931988096102</v>
      </c>
      <c r="AT21" s="22">
        <f t="shared" si="33"/>
        <v>43.550845612252303</v>
      </c>
      <c r="AU21" s="22">
        <f t="shared" si="33"/>
        <v>43.550845612252303</v>
      </c>
      <c r="AV21" s="22">
        <f t="shared" si="33"/>
        <v>7.2584742687087171</v>
      </c>
      <c r="AW21" s="22">
        <f t="shared" si="33"/>
        <v>7.2584742687087171</v>
      </c>
      <c r="AX21" s="22">
        <f t="shared" si="33"/>
        <v>116.13558829933947</v>
      </c>
      <c r="AY21" s="22">
        <f t="shared" si="33"/>
        <v>14.516948537417434</v>
      </c>
      <c r="AZ21" s="22">
        <f t="shared" si="33"/>
        <v>65.326268418378461</v>
      </c>
      <c r="BA21" s="22">
        <f t="shared" si="33"/>
        <v>0</v>
      </c>
      <c r="BB21" s="22">
        <f t="shared" si="33"/>
        <v>87.101691224504606</v>
      </c>
      <c r="BC21" s="22">
        <f t="shared" si="33"/>
        <v>0</v>
      </c>
      <c r="BD21" s="22">
        <f t="shared" si="33"/>
        <v>50.80931988096102</v>
      </c>
      <c r="BE21" s="22">
        <f t="shared" si="33"/>
        <v>101.61863976192204</v>
      </c>
      <c r="BF21" s="22">
        <f t="shared" si="33"/>
        <v>0</v>
      </c>
      <c r="BG21" s="16">
        <f t="shared" si="33"/>
        <v>0</v>
      </c>
      <c r="BH21" s="16">
        <f t="shared" si="33"/>
        <v>0</v>
      </c>
      <c r="BI21" s="16">
        <f t="shared" si="33"/>
        <v>0</v>
      </c>
      <c r="BJ21" s="16">
        <f t="shared" si="33"/>
        <v>21.775422806126151</v>
      </c>
      <c r="BK21" s="16">
        <f t="shared" si="33"/>
        <v>232.27117659867895</v>
      </c>
      <c r="BL21" s="16">
        <f t="shared" si="33"/>
        <v>0</v>
      </c>
      <c r="BM21" s="16">
        <f t="shared" si="33"/>
        <v>0</v>
      </c>
      <c r="BN21" s="16">
        <f t="shared" ref="BN21:CP21" si="34">BN11/$B11*100000</f>
        <v>0</v>
      </c>
      <c r="BO21" s="16">
        <f t="shared" si="34"/>
        <v>0</v>
      </c>
      <c r="BP21" s="16">
        <f t="shared" si="34"/>
        <v>0</v>
      </c>
      <c r="BQ21" s="16">
        <f t="shared" si="34"/>
        <v>7.2584742687087171</v>
      </c>
      <c r="BR21" s="16">
        <f t="shared" si="34"/>
        <v>87.101691224504606</v>
      </c>
      <c r="BS21" s="16">
        <f t="shared" si="34"/>
        <v>14.516948537417434</v>
      </c>
      <c r="BT21" s="16">
        <f t="shared" si="34"/>
        <v>21.775422806126151</v>
      </c>
      <c r="BU21" s="16">
        <f t="shared" si="34"/>
        <v>0</v>
      </c>
      <c r="BV21" s="16">
        <f t="shared" si="34"/>
        <v>0</v>
      </c>
      <c r="BW21" s="10">
        <f t="shared" si="34"/>
        <v>130.65253683675692</v>
      </c>
      <c r="BX21" s="10">
        <f t="shared" si="34"/>
        <v>0</v>
      </c>
      <c r="BY21" s="10">
        <f t="shared" si="34"/>
        <v>21.775422806126151</v>
      </c>
      <c r="BZ21" s="10">
        <f t="shared" si="34"/>
        <v>36.292371343543586</v>
      </c>
      <c r="CA21" s="10">
        <f t="shared" si="34"/>
        <v>0</v>
      </c>
      <c r="CB21" s="10">
        <f t="shared" si="34"/>
        <v>0</v>
      </c>
      <c r="CC21" s="10">
        <f t="shared" si="34"/>
        <v>0</v>
      </c>
      <c r="CD21" s="10">
        <f t="shared" si="34"/>
        <v>14.516948537417434</v>
      </c>
      <c r="CE21" s="10">
        <f t="shared" si="34"/>
        <v>0</v>
      </c>
      <c r="CF21" s="10">
        <f t="shared" si="34"/>
        <v>7.2584742687087171</v>
      </c>
      <c r="CG21" s="10">
        <f t="shared" si="34"/>
        <v>0</v>
      </c>
      <c r="CH21" s="10">
        <f t="shared" si="34"/>
        <v>29.033897074834869</v>
      </c>
      <c r="CI21" s="10">
        <f t="shared" si="34"/>
        <v>0</v>
      </c>
      <c r="CJ21" s="10">
        <f t="shared" si="34"/>
        <v>0</v>
      </c>
      <c r="CK21" s="10">
        <f t="shared" si="34"/>
        <v>0</v>
      </c>
      <c r="CL21" s="10">
        <f t="shared" si="34"/>
        <v>50.80931988096102</v>
      </c>
      <c r="CM21" s="10">
        <f t="shared" si="34"/>
        <v>7.2584742687087171</v>
      </c>
      <c r="CN21" s="10">
        <f t="shared" si="34"/>
        <v>7.2584742687087171</v>
      </c>
      <c r="CO21" s="12">
        <f t="shared" si="34"/>
        <v>29.033897074834869</v>
      </c>
      <c r="CP21" s="12">
        <f t="shared" si="34"/>
        <v>0</v>
      </c>
      <c r="CQ21" s="12">
        <f t="shared" ref="CQ21:DV21" si="35">CQ11/$B11*100000</f>
        <v>108.87711403063076</v>
      </c>
      <c r="CR21" s="12">
        <f t="shared" si="35"/>
        <v>14.516948537417434</v>
      </c>
      <c r="CS21" s="12">
        <f t="shared" si="35"/>
        <v>7.2584742687087171</v>
      </c>
      <c r="CT21" s="12">
        <f t="shared" si="35"/>
        <v>7.2584742687087171</v>
      </c>
      <c r="CU21" s="14">
        <f t="shared" si="35"/>
        <v>50.80931988096102</v>
      </c>
      <c r="CV21" s="14">
        <f t="shared" si="35"/>
        <v>0</v>
      </c>
      <c r="CW21" s="14">
        <f t="shared" si="35"/>
        <v>14.516948537417434</v>
      </c>
      <c r="CX21" s="14">
        <f t="shared" si="35"/>
        <v>36.292371343543586</v>
      </c>
      <c r="CY21" s="14">
        <f t="shared" si="35"/>
        <v>7.2584742687087171</v>
      </c>
      <c r="CZ21" s="14">
        <f t="shared" si="35"/>
        <v>0</v>
      </c>
      <c r="DA21" s="8">
        <f t="shared" si="35"/>
        <v>341.14829062930971</v>
      </c>
      <c r="DB21" s="8">
        <f t="shared" si="35"/>
        <v>0</v>
      </c>
      <c r="DC21" s="8">
        <f t="shared" si="35"/>
        <v>21.775422806126151</v>
      </c>
      <c r="DD21" s="8">
        <f t="shared" si="35"/>
        <v>0</v>
      </c>
      <c r="DE21" s="8">
        <f t="shared" si="35"/>
        <v>7.2584742687087171</v>
      </c>
      <c r="DF21" s="8">
        <f t="shared" si="35"/>
        <v>7.2584742687087171</v>
      </c>
      <c r="DG21" s="8">
        <f t="shared" si="35"/>
        <v>261.30507367351385</v>
      </c>
      <c r="DH21" s="8">
        <f t="shared" si="35"/>
        <v>7.2584742687087171</v>
      </c>
      <c r="DI21" s="8">
        <f t="shared" si="35"/>
        <v>14.516948537417434</v>
      </c>
      <c r="DJ21" s="8">
        <f t="shared" si="35"/>
        <v>36.292371343543586</v>
      </c>
      <c r="DK21" s="8">
        <f t="shared" si="35"/>
        <v>0</v>
      </c>
      <c r="DL21" s="8">
        <f t="shared" si="35"/>
        <v>508.09319880961016</v>
      </c>
      <c r="DM21" s="8">
        <f t="shared" si="35"/>
        <v>101.61863976192204</v>
      </c>
      <c r="DN21" s="8">
        <f t="shared" si="35"/>
        <v>58.067794149669737</v>
      </c>
      <c r="DO21" s="8">
        <f t="shared" si="35"/>
        <v>0</v>
      </c>
      <c r="DP21" s="8">
        <f t="shared" si="35"/>
        <v>0</v>
      </c>
      <c r="DQ21" s="8">
        <f t="shared" si="35"/>
        <v>29.033897074834869</v>
      </c>
      <c r="DR21" s="8">
        <f t="shared" si="35"/>
        <v>72.584742687087171</v>
      </c>
      <c r="DS21" s="8">
        <f t="shared" si="35"/>
        <v>0</v>
      </c>
      <c r="DT21" s="8">
        <f t="shared" si="35"/>
        <v>0</v>
      </c>
      <c r="DU21" s="8">
        <f t="shared" si="35"/>
        <v>0</v>
      </c>
      <c r="DV21" s="8">
        <f t="shared" si="35"/>
        <v>0</v>
      </c>
      <c r="DW21" s="8">
        <f t="shared" ref="DW21:FA21" si="36">DW11/$B11*100000</f>
        <v>7.2584742687087171</v>
      </c>
      <c r="DX21" s="8">
        <f t="shared" si="36"/>
        <v>36.292371343543586</v>
      </c>
      <c r="DY21" s="6">
        <f t="shared" si="36"/>
        <v>29.033897074834869</v>
      </c>
      <c r="DZ21" s="6">
        <f t="shared" si="36"/>
        <v>7.2584742687087171</v>
      </c>
      <c r="EA21" s="50">
        <f t="shared" si="36"/>
        <v>7.2584742687087171</v>
      </c>
      <c r="EB21" s="50">
        <f t="shared" si="36"/>
        <v>0</v>
      </c>
      <c r="EC21" s="50">
        <f t="shared" si="36"/>
        <v>7.2584742687087171</v>
      </c>
      <c r="ED21" s="50">
        <f t="shared" si="36"/>
        <v>50.80931988096102</v>
      </c>
      <c r="EE21" s="50">
        <f t="shared" si="36"/>
        <v>0</v>
      </c>
      <c r="EF21" s="50">
        <f t="shared" si="36"/>
        <v>7.2584742687087171</v>
      </c>
      <c r="EG21" s="50">
        <f t="shared" si="36"/>
        <v>7.2584742687087171</v>
      </c>
      <c r="EH21" s="50">
        <f t="shared" si="36"/>
        <v>36.292371343543586</v>
      </c>
      <c r="EI21" s="50">
        <f t="shared" si="36"/>
        <v>0</v>
      </c>
      <c r="EJ21" s="50">
        <f t="shared" si="36"/>
        <v>0</v>
      </c>
      <c r="EK21" s="50">
        <f t="shared" si="36"/>
        <v>0</v>
      </c>
      <c r="EL21" s="50">
        <f t="shared" si="36"/>
        <v>36.292371343543586</v>
      </c>
      <c r="EM21" s="50">
        <f t="shared" si="36"/>
        <v>457.28387892864919</v>
      </c>
      <c r="EN21" s="50">
        <f t="shared" si="36"/>
        <v>0</v>
      </c>
      <c r="EO21" s="50">
        <f t="shared" si="36"/>
        <v>7.2584742687087171</v>
      </c>
      <c r="EP21" s="50">
        <f t="shared" si="36"/>
        <v>7.2584742687087171</v>
      </c>
      <c r="EQ21" s="50">
        <f t="shared" si="36"/>
        <v>0</v>
      </c>
      <c r="ER21" s="50">
        <f t="shared" si="36"/>
        <v>65.326268418378461</v>
      </c>
      <c r="ES21" s="50">
        <f t="shared" si="36"/>
        <v>21.775422806126151</v>
      </c>
      <c r="ET21" s="50">
        <f t="shared" si="36"/>
        <v>14.516948537417434</v>
      </c>
      <c r="EU21" s="50">
        <f t="shared" si="36"/>
        <v>0</v>
      </c>
      <c r="EV21" s="50">
        <f t="shared" si="36"/>
        <v>7.2584742687087171</v>
      </c>
      <c r="EW21" s="50">
        <f t="shared" si="36"/>
        <v>181.46185671771795</v>
      </c>
      <c r="EX21" s="50">
        <f t="shared" si="36"/>
        <v>7.2584742687087171</v>
      </c>
      <c r="EY21" s="50">
        <f t="shared" si="36"/>
        <v>0</v>
      </c>
      <c r="EZ21" s="50">
        <f t="shared" si="36"/>
        <v>36.292371343543586</v>
      </c>
      <c r="FA21" s="50">
        <f t="shared" si="36"/>
        <v>0</v>
      </c>
      <c r="FC21" s="34">
        <f t="shared" si="6"/>
        <v>5581.7667126370034</v>
      </c>
      <c r="FD21">
        <v>-38.319192012147397</v>
      </c>
    </row>
    <row r="22" spans="1:160" x14ac:dyDescent="0.2">
      <c r="A22" t="s">
        <v>360</v>
      </c>
      <c r="C22" s="18">
        <f t="shared" ref="C22:AG22" si="37">C12/$B12*100000</f>
        <v>0</v>
      </c>
      <c r="D22" s="18">
        <f t="shared" si="37"/>
        <v>7.6822616578320657</v>
      </c>
      <c r="E22" s="19">
        <f t="shared" si="37"/>
        <v>0</v>
      </c>
      <c r="F22" s="19">
        <f t="shared" si="37"/>
        <v>7.6822616578320657</v>
      </c>
      <c r="G22" s="21">
        <f t="shared" si="37"/>
        <v>30.729046631328263</v>
      </c>
      <c r="H22" s="21">
        <f t="shared" si="37"/>
        <v>0</v>
      </c>
      <c r="I22" s="21">
        <f t="shared" si="37"/>
        <v>0</v>
      </c>
      <c r="J22" s="21">
        <f t="shared" si="37"/>
        <v>34.570177460244295</v>
      </c>
      <c r="K22" s="21">
        <f t="shared" si="37"/>
        <v>30.729046631328263</v>
      </c>
      <c r="L22" s="21">
        <f t="shared" si="37"/>
        <v>34.570177460244295</v>
      </c>
      <c r="M22" s="21">
        <f t="shared" si="37"/>
        <v>42.252439118076367</v>
      </c>
      <c r="N22" s="21">
        <f t="shared" si="37"/>
        <v>11.523392486748097</v>
      </c>
      <c r="O22" s="21">
        <f t="shared" si="37"/>
        <v>107.55166320964892</v>
      </c>
      <c r="P22" s="21">
        <f t="shared" si="37"/>
        <v>7.6822616578320657</v>
      </c>
      <c r="Q22" s="21">
        <f t="shared" si="37"/>
        <v>0</v>
      </c>
      <c r="R22" s="21">
        <f t="shared" si="37"/>
        <v>111.39279403856496</v>
      </c>
      <c r="S22" s="21">
        <f t="shared" si="37"/>
        <v>15.364523315664131</v>
      </c>
      <c r="T22" s="21">
        <f t="shared" si="37"/>
        <v>0</v>
      </c>
      <c r="U22" s="21">
        <f t="shared" si="37"/>
        <v>11.523392486748097</v>
      </c>
      <c r="V22" s="21">
        <f t="shared" si="37"/>
        <v>19.205654144580166</v>
      </c>
      <c r="W22" s="21">
        <f t="shared" si="37"/>
        <v>3.8411308289160329</v>
      </c>
      <c r="X22" s="21">
        <f t="shared" si="37"/>
        <v>11.523392486748097</v>
      </c>
      <c r="Y22" s="21">
        <f t="shared" si="37"/>
        <v>0</v>
      </c>
      <c r="Z22" s="21">
        <f t="shared" si="37"/>
        <v>11.523392486748097</v>
      </c>
      <c r="AA22" s="21">
        <f t="shared" si="37"/>
        <v>23.046784973496194</v>
      </c>
      <c r="AB22" s="21">
        <f t="shared" si="37"/>
        <v>3.8411308289160329</v>
      </c>
      <c r="AC22" s="21">
        <f t="shared" si="37"/>
        <v>0</v>
      </c>
      <c r="AD22" s="21">
        <f t="shared" si="37"/>
        <v>3.8411308289160329</v>
      </c>
      <c r="AE22" s="21">
        <f t="shared" si="37"/>
        <v>3.8411308289160329</v>
      </c>
      <c r="AF22" s="21">
        <f t="shared" si="37"/>
        <v>3.8411308289160329</v>
      </c>
      <c r="AG22" s="21">
        <f t="shared" si="37"/>
        <v>3.8411308289160329</v>
      </c>
      <c r="AH22" s="21">
        <f t="shared" ref="AH22:BM22" si="38">AH12/$B12*100000</f>
        <v>3.8411308289160329</v>
      </c>
      <c r="AI22" s="21">
        <f t="shared" si="38"/>
        <v>65.299224091572555</v>
      </c>
      <c r="AJ22" s="21">
        <f t="shared" si="38"/>
        <v>3.8411308289160329</v>
      </c>
      <c r="AK22" s="21">
        <f t="shared" si="38"/>
        <v>0</v>
      </c>
      <c r="AL22" s="21">
        <f t="shared" si="38"/>
        <v>0</v>
      </c>
      <c r="AM22" s="21">
        <f t="shared" si="38"/>
        <v>0</v>
      </c>
      <c r="AN22" s="21">
        <f t="shared" si="38"/>
        <v>19.205654144580166</v>
      </c>
      <c r="AO22" s="21">
        <f t="shared" si="38"/>
        <v>0</v>
      </c>
      <c r="AP22" s="21">
        <f t="shared" si="38"/>
        <v>11.523392486748097</v>
      </c>
      <c r="AQ22" s="21">
        <f t="shared" si="38"/>
        <v>122.91618652531305</v>
      </c>
      <c r="AR22" s="21">
        <f t="shared" si="38"/>
        <v>11.523392486748097</v>
      </c>
      <c r="AS22" s="21">
        <f t="shared" si="38"/>
        <v>38.411308289160331</v>
      </c>
      <c r="AT22" s="22">
        <f t="shared" si="38"/>
        <v>11.523392486748097</v>
      </c>
      <c r="AU22" s="22">
        <f t="shared" si="38"/>
        <v>26.88791580241223</v>
      </c>
      <c r="AV22" s="22">
        <f t="shared" si="38"/>
        <v>0</v>
      </c>
      <c r="AW22" s="22">
        <f t="shared" si="38"/>
        <v>7.6822616578320657</v>
      </c>
      <c r="AX22" s="22">
        <f t="shared" si="38"/>
        <v>80.663747407236684</v>
      </c>
      <c r="AY22" s="22">
        <f t="shared" si="38"/>
        <v>3.8411308289160329</v>
      </c>
      <c r="AZ22" s="22">
        <f t="shared" si="38"/>
        <v>19.205654144580166</v>
      </c>
      <c r="BA22" s="22">
        <f t="shared" si="38"/>
        <v>0</v>
      </c>
      <c r="BB22" s="22">
        <f t="shared" si="38"/>
        <v>61.458093262656526</v>
      </c>
      <c r="BC22" s="22">
        <f t="shared" si="38"/>
        <v>0</v>
      </c>
      <c r="BD22" s="22">
        <f t="shared" si="38"/>
        <v>19.205654144580166</v>
      </c>
      <c r="BE22" s="22">
        <f t="shared" si="38"/>
        <v>57.616962433740497</v>
      </c>
      <c r="BF22" s="22">
        <f t="shared" si="38"/>
        <v>0</v>
      </c>
      <c r="BG22" s="16">
        <f t="shared" si="38"/>
        <v>0</v>
      </c>
      <c r="BH22" s="16">
        <f t="shared" si="38"/>
        <v>0</v>
      </c>
      <c r="BI22" s="16">
        <f t="shared" si="38"/>
        <v>0</v>
      </c>
      <c r="BJ22" s="16">
        <f t="shared" si="38"/>
        <v>11.523392486748097</v>
      </c>
      <c r="BK22" s="16">
        <f t="shared" si="38"/>
        <v>99.869401551816864</v>
      </c>
      <c r="BL22" s="16">
        <f t="shared" si="38"/>
        <v>0</v>
      </c>
      <c r="BM22" s="16">
        <f t="shared" si="38"/>
        <v>26.88791580241223</v>
      </c>
      <c r="BN22" s="16">
        <f t="shared" ref="BN22:CP22" si="39">BN12/$B12*100000</f>
        <v>0</v>
      </c>
      <c r="BO22" s="16">
        <f t="shared" si="39"/>
        <v>0</v>
      </c>
      <c r="BP22" s="16">
        <f t="shared" si="39"/>
        <v>0</v>
      </c>
      <c r="BQ22" s="16">
        <f t="shared" si="39"/>
        <v>0</v>
      </c>
      <c r="BR22" s="16">
        <f t="shared" si="39"/>
        <v>57.616962433740497</v>
      </c>
      <c r="BS22" s="16">
        <f t="shared" si="39"/>
        <v>11.523392486748097</v>
      </c>
      <c r="BT22" s="16">
        <f t="shared" si="39"/>
        <v>7.6822616578320657</v>
      </c>
      <c r="BU22" s="16">
        <f t="shared" si="39"/>
        <v>11.523392486748097</v>
      </c>
      <c r="BV22" s="16">
        <f t="shared" si="39"/>
        <v>0</v>
      </c>
      <c r="BW22" s="10">
        <f t="shared" si="39"/>
        <v>57.616962433740497</v>
      </c>
      <c r="BX22" s="10">
        <f t="shared" si="39"/>
        <v>0</v>
      </c>
      <c r="BY22" s="10">
        <f t="shared" si="39"/>
        <v>3.8411308289160329</v>
      </c>
      <c r="BZ22" s="10">
        <f t="shared" si="39"/>
        <v>15.364523315664131</v>
      </c>
      <c r="CA22" s="10">
        <f t="shared" si="39"/>
        <v>3.8411308289160329</v>
      </c>
      <c r="CB22" s="10">
        <f t="shared" si="39"/>
        <v>0</v>
      </c>
      <c r="CC22" s="10">
        <f t="shared" si="39"/>
        <v>0</v>
      </c>
      <c r="CD22" s="10">
        <f t="shared" si="39"/>
        <v>7.6822616578320657</v>
      </c>
      <c r="CE22" s="10">
        <f t="shared" si="39"/>
        <v>0</v>
      </c>
      <c r="CF22" s="10">
        <f t="shared" si="39"/>
        <v>7.6822616578320657</v>
      </c>
      <c r="CG22" s="10">
        <f t="shared" si="39"/>
        <v>0</v>
      </c>
      <c r="CH22" s="10">
        <f t="shared" si="39"/>
        <v>11.523392486748097</v>
      </c>
      <c r="CI22" s="10">
        <f t="shared" si="39"/>
        <v>0</v>
      </c>
      <c r="CJ22" s="10">
        <f t="shared" si="39"/>
        <v>0</v>
      </c>
      <c r="CK22" s="10">
        <f t="shared" si="39"/>
        <v>0</v>
      </c>
      <c r="CL22" s="10">
        <f t="shared" si="39"/>
        <v>49.934700775908432</v>
      </c>
      <c r="CM22" s="10">
        <f t="shared" si="39"/>
        <v>0</v>
      </c>
      <c r="CN22" s="10">
        <f t="shared" si="39"/>
        <v>0</v>
      </c>
      <c r="CO22" s="12">
        <f t="shared" si="39"/>
        <v>19.205654144580166</v>
      </c>
      <c r="CP22" s="12">
        <f t="shared" si="39"/>
        <v>0</v>
      </c>
      <c r="CQ22" s="12">
        <f t="shared" ref="CQ22:DV22" si="40">CQ12/$B12*100000</f>
        <v>49.934700775908432</v>
      </c>
      <c r="CR22" s="12">
        <f t="shared" si="40"/>
        <v>7.6822616578320657</v>
      </c>
      <c r="CS22" s="12">
        <f t="shared" si="40"/>
        <v>3.8411308289160329</v>
      </c>
      <c r="CT22" s="12">
        <f t="shared" si="40"/>
        <v>11.523392486748097</v>
      </c>
      <c r="CU22" s="14">
        <f t="shared" si="40"/>
        <v>38.411308289160331</v>
      </c>
      <c r="CV22" s="14">
        <f t="shared" si="40"/>
        <v>0</v>
      </c>
      <c r="CW22" s="14">
        <f t="shared" si="40"/>
        <v>7.6822616578320657</v>
      </c>
      <c r="CX22" s="14">
        <f t="shared" si="40"/>
        <v>11.523392486748097</v>
      </c>
      <c r="CY22" s="14">
        <f t="shared" si="40"/>
        <v>3.8411308289160329</v>
      </c>
      <c r="CZ22" s="14">
        <f t="shared" si="40"/>
        <v>0</v>
      </c>
      <c r="DA22" s="8">
        <f t="shared" si="40"/>
        <v>245.8323730506261</v>
      </c>
      <c r="DB22" s="8">
        <f t="shared" si="40"/>
        <v>0</v>
      </c>
      <c r="DC22" s="8">
        <f t="shared" si="40"/>
        <v>7.6822616578320657</v>
      </c>
      <c r="DD22" s="8">
        <f t="shared" si="40"/>
        <v>0</v>
      </c>
      <c r="DE22" s="8">
        <f t="shared" si="40"/>
        <v>15.364523315664131</v>
      </c>
      <c r="DF22" s="8">
        <f t="shared" si="40"/>
        <v>0</v>
      </c>
      <c r="DG22" s="8">
        <f t="shared" si="40"/>
        <v>126.75731735422909</v>
      </c>
      <c r="DH22" s="8">
        <f t="shared" si="40"/>
        <v>0</v>
      </c>
      <c r="DI22" s="8">
        <f t="shared" si="40"/>
        <v>3.8411308289160329</v>
      </c>
      <c r="DJ22" s="8">
        <f t="shared" si="40"/>
        <v>3.8411308289160329</v>
      </c>
      <c r="DK22" s="8">
        <f t="shared" si="40"/>
        <v>0</v>
      </c>
      <c r="DL22" s="8">
        <f t="shared" si="40"/>
        <v>238.15011139279403</v>
      </c>
      <c r="DM22" s="8">
        <f t="shared" si="40"/>
        <v>46.093569946992389</v>
      </c>
      <c r="DN22" s="8">
        <f t="shared" si="40"/>
        <v>34.570177460244295</v>
      </c>
      <c r="DO22" s="8">
        <f t="shared" si="40"/>
        <v>3.8411308289160329</v>
      </c>
      <c r="DP22" s="8">
        <f t="shared" si="40"/>
        <v>0</v>
      </c>
      <c r="DQ22" s="8">
        <f t="shared" si="40"/>
        <v>26.88791580241223</v>
      </c>
      <c r="DR22" s="8">
        <f t="shared" si="40"/>
        <v>65.299224091572555</v>
      </c>
      <c r="DS22" s="8">
        <f t="shared" si="40"/>
        <v>0</v>
      </c>
      <c r="DT22" s="8">
        <f t="shared" si="40"/>
        <v>0</v>
      </c>
      <c r="DU22" s="8">
        <f t="shared" si="40"/>
        <v>0</v>
      </c>
      <c r="DV22" s="8">
        <f t="shared" si="40"/>
        <v>3.8411308289160329</v>
      </c>
      <c r="DW22" s="8">
        <f t="shared" ref="DW22:FA22" si="41">DW12/$B12*100000</f>
        <v>7.6822616578320657</v>
      </c>
      <c r="DX22" s="8">
        <f t="shared" si="41"/>
        <v>15.364523315664131</v>
      </c>
      <c r="DY22" s="6">
        <f t="shared" si="41"/>
        <v>57.616962433740497</v>
      </c>
      <c r="DZ22" s="6">
        <f t="shared" si="41"/>
        <v>3.8411308289160329</v>
      </c>
      <c r="EA22" s="50">
        <f t="shared" si="41"/>
        <v>0</v>
      </c>
      <c r="EB22" s="50">
        <f t="shared" si="41"/>
        <v>0</v>
      </c>
      <c r="EC22" s="50">
        <f t="shared" si="41"/>
        <v>0</v>
      </c>
      <c r="ED22" s="50">
        <f t="shared" si="41"/>
        <v>26.88791580241223</v>
      </c>
      <c r="EE22" s="50">
        <f t="shared" si="41"/>
        <v>7.6822616578320657</v>
      </c>
      <c r="EF22" s="50">
        <f t="shared" si="41"/>
        <v>11.523392486748097</v>
      </c>
      <c r="EG22" s="50">
        <f t="shared" si="41"/>
        <v>3.8411308289160329</v>
      </c>
      <c r="EH22" s="50">
        <f t="shared" si="41"/>
        <v>3.8411308289160329</v>
      </c>
      <c r="EI22" s="50">
        <f t="shared" si="41"/>
        <v>0</v>
      </c>
      <c r="EJ22" s="50">
        <f t="shared" si="41"/>
        <v>0</v>
      </c>
      <c r="EK22" s="50">
        <f t="shared" si="41"/>
        <v>0</v>
      </c>
      <c r="EL22" s="50">
        <f t="shared" si="41"/>
        <v>11.523392486748097</v>
      </c>
      <c r="EM22" s="50">
        <f t="shared" si="41"/>
        <v>226.62671890604594</v>
      </c>
      <c r="EN22" s="50">
        <f t="shared" si="41"/>
        <v>3.8411308289160329</v>
      </c>
      <c r="EO22" s="50">
        <f t="shared" si="41"/>
        <v>3.8411308289160329</v>
      </c>
      <c r="EP22" s="50">
        <f t="shared" si="41"/>
        <v>3.8411308289160329</v>
      </c>
      <c r="EQ22" s="50">
        <f t="shared" si="41"/>
        <v>3.8411308289160329</v>
      </c>
      <c r="ER22" s="50">
        <f t="shared" si="41"/>
        <v>19.205654144580166</v>
      </c>
      <c r="ES22" s="50">
        <f t="shared" si="41"/>
        <v>7.6822616578320657</v>
      </c>
      <c r="ET22" s="50">
        <f t="shared" si="41"/>
        <v>11.523392486748097</v>
      </c>
      <c r="EU22" s="50">
        <f t="shared" si="41"/>
        <v>0</v>
      </c>
      <c r="EV22" s="50">
        <f t="shared" si="41"/>
        <v>0</v>
      </c>
      <c r="EW22" s="50">
        <f t="shared" si="41"/>
        <v>65.299224091572555</v>
      </c>
      <c r="EX22" s="50">
        <f t="shared" si="41"/>
        <v>3.8411308289160329</v>
      </c>
      <c r="EY22" s="50">
        <f t="shared" si="41"/>
        <v>0</v>
      </c>
      <c r="EZ22" s="50">
        <f t="shared" si="41"/>
        <v>7.6822616578320657</v>
      </c>
      <c r="FA22" s="50">
        <f t="shared" si="41"/>
        <v>0</v>
      </c>
      <c r="FC22" s="34">
        <f t="shared" si="6"/>
        <v>2973.0352615810079</v>
      </c>
      <c r="FD22">
        <v>-41.741901716283898</v>
      </c>
    </row>
    <row r="23" spans="1:160" x14ac:dyDescent="0.2">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C23" s="34"/>
    </row>
    <row r="24" spans="1:160" s="55" customFormat="1" x14ac:dyDescent="0.2">
      <c r="A24" s="55" t="s">
        <v>348</v>
      </c>
      <c r="C24" s="56">
        <f>_xlfn.T.TEST(C15:C17,C18:C22,1,3)</f>
        <v>0.30941167679514714</v>
      </c>
      <c r="D24" s="56">
        <f t="shared" ref="D24:BN24" si="42">_xlfn.T.TEST(D15:D17,D18:D22,1,3)</f>
        <v>0.14412725909240345</v>
      </c>
      <c r="E24" s="56">
        <f t="shared" si="42"/>
        <v>0.18695048315002952</v>
      </c>
      <c r="F24" s="56">
        <f>_xlfn.T.TEST(F15:F17,F18:F22,1,3)</f>
        <v>3.1926473944336335E-2</v>
      </c>
      <c r="G24" s="56">
        <f t="shared" si="42"/>
        <v>0.45031376319488403</v>
      </c>
      <c r="H24" s="56">
        <f t="shared" si="42"/>
        <v>0.18695048315002952</v>
      </c>
      <c r="I24" s="56">
        <f t="shared" si="42"/>
        <v>0.15749799451173399</v>
      </c>
      <c r="J24" s="56">
        <f t="shared" si="42"/>
        <v>0.32477359193737848</v>
      </c>
      <c r="K24" s="56">
        <f t="shared" si="42"/>
        <v>9.7095181715126044E-2</v>
      </c>
      <c r="L24" s="56">
        <f t="shared" si="42"/>
        <v>0.10584720597007212</v>
      </c>
      <c r="M24" s="56">
        <f t="shared" si="42"/>
        <v>0.23090139967785125</v>
      </c>
      <c r="N24" s="56">
        <f t="shared" si="42"/>
        <v>0.1015915682659336</v>
      </c>
      <c r="O24" s="56">
        <f t="shared" si="42"/>
        <v>2.4725732122950834E-2</v>
      </c>
      <c r="P24" s="56">
        <f t="shared" si="42"/>
        <v>0.44963056836110254</v>
      </c>
      <c r="Q24" s="56">
        <f t="shared" si="42"/>
        <v>0.17209446296344938</v>
      </c>
      <c r="R24" s="56">
        <f t="shared" si="42"/>
        <v>2.0885963974378551E-2</v>
      </c>
      <c r="S24" s="56">
        <f t="shared" si="42"/>
        <v>0.26005582971566321</v>
      </c>
      <c r="T24" s="56">
        <f t="shared" si="42"/>
        <v>1.4216842304497301E-2</v>
      </c>
      <c r="U24" s="56">
        <f t="shared" si="42"/>
        <v>0.46802686167689789</v>
      </c>
      <c r="V24" s="56">
        <f t="shared" si="42"/>
        <v>0.16265590881289765</v>
      </c>
      <c r="W24" s="56">
        <f t="shared" si="42"/>
        <v>0.2122487637787038</v>
      </c>
      <c r="X24" s="56">
        <f t="shared" si="42"/>
        <v>3.9393155730373663E-2</v>
      </c>
      <c r="Y24" s="56">
        <f t="shared" si="42"/>
        <v>0.3639515845229343</v>
      </c>
      <c r="Z24" s="56">
        <f t="shared" si="42"/>
        <v>5.3239078855642885E-2</v>
      </c>
      <c r="AA24" s="56">
        <f t="shared" si="42"/>
        <v>5.5482250861496399E-2</v>
      </c>
      <c r="AB24" s="56">
        <f t="shared" si="42"/>
        <v>0.14850053749317271</v>
      </c>
      <c r="AC24" s="56">
        <f t="shared" si="42"/>
        <v>0.18629593957930224</v>
      </c>
      <c r="AD24" s="56">
        <f t="shared" si="42"/>
        <v>8.1169257410051057E-2</v>
      </c>
      <c r="AE24" s="56">
        <f t="shared" si="42"/>
        <v>0.24809292027793134</v>
      </c>
      <c r="AF24" s="56">
        <f t="shared" si="42"/>
        <v>0.10187013961655815</v>
      </c>
      <c r="AG24" s="56">
        <f t="shared" si="42"/>
        <v>0.25508788542996802</v>
      </c>
      <c r="AH24" s="56">
        <f t="shared" si="42"/>
        <v>0.30385699915768294</v>
      </c>
      <c r="AI24" s="56">
        <f t="shared" si="42"/>
        <v>2.3030440911353131E-2</v>
      </c>
      <c r="AJ24" s="56">
        <f t="shared" si="42"/>
        <v>0.22400423739291281</v>
      </c>
      <c r="AK24" s="56">
        <f t="shared" si="42"/>
        <v>9.7835507256752594E-2</v>
      </c>
      <c r="AL24" s="56">
        <f t="shared" si="42"/>
        <v>0.34614126466275641</v>
      </c>
      <c r="AM24" s="56">
        <f t="shared" si="42"/>
        <v>0.10270776093599862</v>
      </c>
      <c r="AN24" s="56">
        <f t="shared" si="42"/>
        <v>0.18668953742281252</v>
      </c>
      <c r="AO24" s="56">
        <f t="shared" si="42"/>
        <v>6.3202265585496228E-2</v>
      </c>
      <c r="AP24" s="56">
        <f t="shared" si="42"/>
        <v>0.21687091304868475</v>
      </c>
      <c r="AQ24" s="56">
        <f t="shared" si="42"/>
        <v>0.40237545567552901</v>
      </c>
      <c r="AR24" s="56">
        <f t="shared" si="42"/>
        <v>0.48930409132451891</v>
      </c>
      <c r="AS24" s="56">
        <f t="shared" si="42"/>
        <v>5.345281958957921E-2</v>
      </c>
      <c r="AT24" s="56">
        <f t="shared" si="42"/>
        <v>0.26414644880175225</v>
      </c>
      <c r="AU24" s="56">
        <f t="shared" si="42"/>
        <v>0.13273079640447991</v>
      </c>
      <c r="AV24" s="56">
        <f t="shared" si="42"/>
        <v>0.2117942658235285</v>
      </c>
      <c r="AW24" s="56">
        <f t="shared" si="42"/>
        <v>1.4874987660655092E-2</v>
      </c>
      <c r="AX24" s="56">
        <f t="shared" si="42"/>
        <v>1.6742360721693439E-2</v>
      </c>
      <c r="AY24" s="56">
        <f t="shared" si="42"/>
        <v>1.6913403987454962E-2</v>
      </c>
      <c r="AZ24" s="56">
        <f t="shared" si="42"/>
        <v>0.23853563221161889</v>
      </c>
      <c r="BA24" s="56">
        <f t="shared" si="42"/>
        <v>0.1721561536934586</v>
      </c>
      <c r="BB24" s="56">
        <f t="shared" si="42"/>
        <v>2.658709139015342E-2</v>
      </c>
      <c r="BC24" s="56">
        <f t="shared" si="42"/>
        <v>3.2060045407178384E-2</v>
      </c>
      <c r="BD24" s="56">
        <f t="shared" si="42"/>
        <v>7.7261033409308953E-3</v>
      </c>
      <c r="BE24" s="56">
        <f t="shared" si="42"/>
        <v>5.4667563800703936E-2</v>
      </c>
      <c r="BF24" s="56">
        <f t="shared" si="42"/>
        <v>0.40867645926775398</v>
      </c>
      <c r="BG24" s="56">
        <f t="shared" si="42"/>
        <v>0.42234276756417249</v>
      </c>
      <c r="BH24" s="56">
        <f t="shared" si="42"/>
        <v>0.21132486540518708</v>
      </c>
      <c r="BI24" s="56">
        <f t="shared" si="42"/>
        <v>0.18695048315002952</v>
      </c>
      <c r="BJ24" s="56">
        <f t="shared" si="42"/>
        <v>0.13554132921183765</v>
      </c>
      <c r="BK24" s="56">
        <f t="shared" si="42"/>
        <v>5.5115880104934616E-2</v>
      </c>
      <c r="BL24" s="56">
        <f t="shared" si="42"/>
        <v>0.496396364211941</v>
      </c>
      <c r="BM24" s="56">
        <f t="shared" si="42"/>
        <v>4.2515447622103152E-2</v>
      </c>
      <c r="BN24" s="56">
        <f t="shared" si="42"/>
        <v>0.19026650125551139</v>
      </c>
      <c r="BO24" s="56">
        <f t="shared" ref="BO24:DV24" si="43">_xlfn.T.TEST(BO15:BO17,BO18:BO22,1,3)</f>
        <v>0.21132486540518708</v>
      </c>
      <c r="BP24" s="56">
        <f t="shared" si="43"/>
        <v>0.21132486540518708</v>
      </c>
      <c r="BQ24" s="56">
        <f t="shared" si="43"/>
        <v>0.18695048315002952</v>
      </c>
      <c r="BR24" s="56">
        <f t="shared" si="43"/>
        <v>6.9181358719478253E-2</v>
      </c>
      <c r="BS24" s="56">
        <f t="shared" si="43"/>
        <v>0.47279134426520752</v>
      </c>
      <c r="BT24" s="56">
        <f t="shared" si="43"/>
        <v>0.19764452384247516</v>
      </c>
      <c r="BU24" s="56">
        <f t="shared" si="43"/>
        <v>0.35272922084969743</v>
      </c>
      <c r="BV24" s="56">
        <f t="shared" si="43"/>
        <v>0.42054238727468118</v>
      </c>
      <c r="BW24" s="56">
        <f t="shared" si="43"/>
        <v>0.14009414222588604</v>
      </c>
      <c r="BX24" s="56">
        <f t="shared" si="43"/>
        <v>0.18695048315002952</v>
      </c>
      <c r="BY24" s="56">
        <f t="shared" si="43"/>
        <v>8.1623034474196492E-3</v>
      </c>
      <c r="BZ24" s="56">
        <f t="shared" si="43"/>
        <v>5.6098153354761378E-2</v>
      </c>
      <c r="CA24" s="56">
        <f t="shared" si="43"/>
        <v>0.18695048315002952</v>
      </c>
      <c r="CB24" s="56">
        <f t="shared" si="43"/>
        <v>1.8735124418265955E-2</v>
      </c>
      <c r="CC24" s="56">
        <f t="shared" si="43"/>
        <v>9.3231952194564816E-2</v>
      </c>
      <c r="CD24" s="56">
        <f t="shared" si="43"/>
        <v>6.5585361782806981E-2</v>
      </c>
      <c r="CE24" s="56">
        <f t="shared" si="43"/>
        <v>0.42711220093825608</v>
      </c>
      <c r="CF24" s="56">
        <f t="shared" si="43"/>
        <v>0.4137087280974906</v>
      </c>
      <c r="CG24" s="56">
        <f t="shared" si="43"/>
        <v>0.18695048315002952</v>
      </c>
      <c r="CH24" s="56">
        <f t="shared" si="43"/>
        <v>0.30097650140759891</v>
      </c>
      <c r="CI24" s="56">
        <f t="shared" si="43"/>
        <v>0.28363717117256598</v>
      </c>
      <c r="CJ24" s="56">
        <f t="shared" si="43"/>
        <v>0.21843184365855561</v>
      </c>
      <c r="CK24" s="56">
        <f t="shared" si="43"/>
        <v>0.29208706999896383</v>
      </c>
      <c r="CL24" s="56">
        <f t="shared" si="43"/>
        <v>1.0447865833507456E-2</v>
      </c>
      <c r="CM24" s="56">
        <f t="shared" si="43"/>
        <v>0.21135940831536909</v>
      </c>
      <c r="CN24" s="56">
        <f t="shared" si="43"/>
        <v>3.9436669025606025E-2</v>
      </c>
      <c r="CO24" s="56">
        <f t="shared" si="43"/>
        <v>1.3279027671822815E-2</v>
      </c>
      <c r="CP24" s="56">
        <f t="shared" si="43"/>
        <v>0.31204570657807684</v>
      </c>
      <c r="CQ24" s="56">
        <f t="shared" si="43"/>
        <v>0.17023697926046291</v>
      </c>
      <c r="CR24" s="56">
        <f t="shared" si="43"/>
        <v>0.15836537478393539</v>
      </c>
      <c r="CS24" s="56">
        <f t="shared" si="43"/>
        <v>0.38365268600250013</v>
      </c>
      <c r="CT24" s="56">
        <f t="shared" si="43"/>
        <v>0.11662158454723108</v>
      </c>
      <c r="CU24" s="56">
        <f t="shared" si="43"/>
        <v>0.28211071509960467</v>
      </c>
      <c r="CV24" s="56">
        <f t="shared" si="43"/>
        <v>0.18695048315002952</v>
      </c>
      <c r="CW24" s="56">
        <f t="shared" si="43"/>
        <v>4.3978031949561139E-2</v>
      </c>
      <c r="CX24" s="56">
        <f t="shared" si="43"/>
        <v>0.14553274107863312</v>
      </c>
      <c r="CY24" s="56">
        <f t="shared" si="43"/>
        <v>0.22715020197887772</v>
      </c>
      <c r="CZ24" s="56">
        <f t="shared" si="43"/>
        <v>0.21132486540518708</v>
      </c>
      <c r="DA24" s="56">
        <f t="shared" si="43"/>
        <v>3.9133435294605862E-2</v>
      </c>
      <c r="DB24" s="56">
        <f t="shared" si="43"/>
        <v>0.18695048315002952</v>
      </c>
      <c r="DC24" s="56">
        <f t="shared" si="43"/>
        <v>0.36506536915095666</v>
      </c>
      <c r="DD24" s="56">
        <f t="shared" si="43"/>
        <v>0.21132486540518708</v>
      </c>
      <c r="DE24" s="56">
        <f t="shared" si="43"/>
        <v>0.13620145013996587</v>
      </c>
      <c r="DF24" s="56">
        <f t="shared" si="43"/>
        <v>0.43003973284751329</v>
      </c>
      <c r="DG24" s="56">
        <f t="shared" si="43"/>
        <v>0.40238073578413569</v>
      </c>
      <c r="DH24" s="56">
        <f t="shared" si="43"/>
        <v>0.10487666882357292</v>
      </c>
      <c r="DI24" s="56">
        <f t="shared" si="43"/>
        <v>0.32485082350666483</v>
      </c>
      <c r="DJ24" s="56">
        <f t="shared" si="43"/>
        <v>0.44229959144570336</v>
      </c>
      <c r="DK24" s="56">
        <f t="shared" si="43"/>
        <v>0.21132486540518708</v>
      </c>
      <c r="DL24" s="56">
        <f t="shared" si="43"/>
        <v>0.19708310686620681</v>
      </c>
      <c r="DM24" s="56">
        <f t="shared" si="43"/>
        <v>0.17650817505640803</v>
      </c>
      <c r="DN24" s="56">
        <f t="shared" si="43"/>
        <v>0.15568288442589859</v>
      </c>
      <c r="DO24" s="56">
        <f t="shared" si="43"/>
        <v>0.18695048315002952</v>
      </c>
      <c r="DP24" s="56">
        <f t="shared" si="43"/>
        <v>9.7835507256752594E-2</v>
      </c>
      <c r="DQ24" s="56">
        <f t="shared" si="43"/>
        <v>3.5789574664202716E-3</v>
      </c>
      <c r="DR24" s="56">
        <f t="shared" si="43"/>
        <v>2.5430689265624602E-2</v>
      </c>
      <c r="DS24" s="56">
        <f t="shared" si="43"/>
        <v>9.1917738696759232E-2</v>
      </c>
      <c r="DT24" s="56">
        <f t="shared" si="43"/>
        <v>0.21132486540518708</v>
      </c>
      <c r="DU24" s="56">
        <f t="shared" si="43"/>
        <v>0.21132486540518708</v>
      </c>
      <c r="DV24" s="56">
        <f t="shared" si="43"/>
        <v>0.43129209514686162</v>
      </c>
      <c r="DW24" s="56">
        <f t="shared" ref="DW24:FA24" si="44">_xlfn.T.TEST(DW15:DW17,DW18:DW22,1,3)</f>
        <v>0.25282806022950083</v>
      </c>
      <c r="DX24" s="56">
        <f t="shared" si="44"/>
        <v>0.49224107667357364</v>
      </c>
      <c r="DY24" s="56">
        <f t="shared" si="44"/>
        <v>7.5919831063380391E-2</v>
      </c>
      <c r="DZ24" s="56">
        <f t="shared" si="44"/>
        <v>4.2361276635088804E-2</v>
      </c>
      <c r="EA24" s="56">
        <f t="shared" si="44"/>
        <v>0.11026271010266465</v>
      </c>
      <c r="EB24" s="56">
        <f t="shared" si="44"/>
        <v>7.6077388283182779E-2</v>
      </c>
      <c r="EC24" s="56">
        <f t="shared" si="44"/>
        <v>1.1586642180151813E-2</v>
      </c>
      <c r="ED24" s="56">
        <f t="shared" si="44"/>
        <v>6.7150442566523721E-2</v>
      </c>
      <c r="EE24" s="56">
        <f t="shared" si="44"/>
        <v>0.48964828186265202</v>
      </c>
      <c r="EF24" s="56">
        <f t="shared" si="44"/>
        <v>0.2926795147104328</v>
      </c>
      <c r="EG24" s="56">
        <f t="shared" si="44"/>
        <v>0.10187013961655815</v>
      </c>
      <c r="EH24" s="56">
        <f t="shared" si="44"/>
        <v>0.43152240911016787</v>
      </c>
      <c r="EI24" s="56">
        <f t="shared" si="44"/>
        <v>0.18695048315002952</v>
      </c>
      <c r="EJ24" s="56">
        <f t="shared" si="44"/>
        <v>0.18695048315002952</v>
      </c>
      <c r="EK24" s="56">
        <f t="shared" si="44"/>
        <v>0.13143510458560623</v>
      </c>
      <c r="EL24" s="56">
        <f t="shared" si="44"/>
        <v>0.24844217626027831</v>
      </c>
      <c r="EM24" s="56">
        <f t="shared" si="44"/>
        <v>9.5688135083635356E-2</v>
      </c>
      <c r="EN24" s="56">
        <f t="shared" si="44"/>
        <v>0.44692211845184182</v>
      </c>
      <c r="EO24" s="56">
        <f t="shared" si="44"/>
        <v>1.2136610526077488E-2</v>
      </c>
      <c r="EP24" s="56">
        <f t="shared" si="44"/>
        <v>4.8968199051850535E-2</v>
      </c>
      <c r="EQ24" s="56">
        <f t="shared" si="44"/>
        <v>0.31598968214742895</v>
      </c>
      <c r="ER24" s="56">
        <f t="shared" si="44"/>
        <v>0.35148672972882855</v>
      </c>
      <c r="ES24" s="56">
        <f t="shared" si="44"/>
        <v>0.2103698200186051</v>
      </c>
      <c r="ET24" s="56">
        <f t="shared" si="44"/>
        <v>7.5506980206101859E-2</v>
      </c>
      <c r="EU24" s="56">
        <f t="shared" si="44"/>
        <v>0.42711220093825608</v>
      </c>
      <c r="EV24" s="56">
        <f t="shared" si="44"/>
        <v>0.4851230851491104</v>
      </c>
      <c r="EW24" s="56">
        <f t="shared" si="44"/>
        <v>0.24280157035140537</v>
      </c>
      <c r="EX24" s="56">
        <f t="shared" si="44"/>
        <v>0.38788135471317481</v>
      </c>
      <c r="EY24" s="56">
        <f t="shared" si="44"/>
        <v>0.10377085256360903</v>
      </c>
      <c r="EZ24" s="56">
        <f t="shared" si="44"/>
        <v>5.6368057604162108E-2</v>
      </c>
      <c r="FA24" s="56">
        <f t="shared" si="44"/>
        <v>0.21132486540518708</v>
      </c>
    </row>
    <row r="25" spans="1:160" s="53" customFormat="1" x14ac:dyDescent="0.2">
      <c r="C25" s="54" t="b">
        <f>AVERAGE(C15:C17)&gt;AVERAGE(C18:C22)</f>
        <v>1</v>
      </c>
      <c r="D25" s="54" t="b">
        <f t="shared" ref="D25:BN25" si="45">AVERAGE(D15:D17)&gt;AVERAGE(D18:D22)</f>
        <v>1</v>
      </c>
      <c r="E25" s="54" t="b">
        <f t="shared" si="45"/>
        <v>0</v>
      </c>
      <c r="F25" s="54" t="b">
        <f t="shared" si="45"/>
        <v>0</v>
      </c>
      <c r="G25" s="54" t="b">
        <f t="shared" si="45"/>
        <v>1</v>
      </c>
      <c r="H25" s="54" t="b">
        <f t="shared" si="45"/>
        <v>0</v>
      </c>
      <c r="I25" s="54" t="b">
        <f t="shared" si="45"/>
        <v>1</v>
      </c>
      <c r="J25" s="54" t="b">
        <f t="shared" si="45"/>
        <v>0</v>
      </c>
      <c r="K25" s="54" t="b">
        <f t="shared" si="45"/>
        <v>0</v>
      </c>
      <c r="L25" s="54" t="b">
        <f t="shared" si="45"/>
        <v>0</v>
      </c>
      <c r="M25" s="54" t="b">
        <f t="shared" si="45"/>
        <v>0</v>
      </c>
      <c r="N25" s="54" t="b">
        <f t="shared" si="45"/>
        <v>0</v>
      </c>
      <c r="O25" s="54" t="b">
        <f t="shared" si="45"/>
        <v>0</v>
      </c>
      <c r="P25" s="54" t="b">
        <f t="shared" si="45"/>
        <v>1</v>
      </c>
      <c r="Q25" s="54" t="b">
        <f t="shared" si="45"/>
        <v>1</v>
      </c>
      <c r="R25" s="54" t="b">
        <f t="shared" si="45"/>
        <v>0</v>
      </c>
      <c r="S25" s="54" t="b">
        <f t="shared" si="45"/>
        <v>0</v>
      </c>
      <c r="T25" s="54" t="b">
        <f t="shared" si="45"/>
        <v>1</v>
      </c>
      <c r="U25" s="54" t="b">
        <f t="shared" si="45"/>
        <v>0</v>
      </c>
      <c r="V25" s="54" t="b">
        <f t="shared" si="45"/>
        <v>0</v>
      </c>
      <c r="W25" s="54" t="b">
        <f t="shared" si="45"/>
        <v>0</v>
      </c>
      <c r="X25" s="54" t="b">
        <f t="shared" si="45"/>
        <v>0</v>
      </c>
      <c r="Y25" s="54" t="b">
        <f t="shared" si="45"/>
        <v>0</v>
      </c>
      <c r="Z25" s="54" t="b">
        <f t="shared" si="45"/>
        <v>0</v>
      </c>
      <c r="AA25" s="54" t="b">
        <f t="shared" si="45"/>
        <v>0</v>
      </c>
      <c r="AB25" s="54" t="b">
        <f t="shared" si="45"/>
        <v>1</v>
      </c>
      <c r="AC25" s="54" t="b">
        <f t="shared" si="45"/>
        <v>1</v>
      </c>
      <c r="AD25" s="54" t="b">
        <f t="shared" si="45"/>
        <v>0</v>
      </c>
      <c r="AE25" s="54" t="b">
        <f t="shared" si="45"/>
        <v>0</v>
      </c>
      <c r="AF25" s="54" t="b">
        <f t="shared" si="45"/>
        <v>0</v>
      </c>
      <c r="AG25" s="54" t="b">
        <f t="shared" si="45"/>
        <v>0</v>
      </c>
      <c r="AH25" s="54" t="b">
        <f t="shared" si="45"/>
        <v>1</v>
      </c>
      <c r="AI25" s="54" t="b">
        <f t="shared" si="45"/>
        <v>0</v>
      </c>
      <c r="AJ25" s="54" t="b">
        <f t="shared" si="45"/>
        <v>1</v>
      </c>
      <c r="AK25" s="54" t="b">
        <f t="shared" si="45"/>
        <v>0</v>
      </c>
      <c r="AL25" s="54" t="b">
        <f t="shared" si="45"/>
        <v>1</v>
      </c>
      <c r="AM25" s="54" t="b">
        <f t="shared" si="45"/>
        <v>1</v>
      </c>
      <c r="AN25" s="54" t="b">
        <f t="shared" si="45"/>
        <v>1</v>
      </c>
      <c r="AO25" s="54" t="b">
        <f t="shared" si="45"/>
        <v>0</v>
      </c>
      <c r="AP25" s="54" t="b">
        <f t="shared" si="45"/>
        <v>0</v>
      </c>
      <c r="AQ25" s="54" t="b">
        <f t="shared" si="45"/>
        <v>0</v>
      </c>
      <c r="AR25" s="54" t="b">
        <f t="shared" si="45"/>
        <v>1</v>
      </c>
      <c r="AS25" s="54" t="b">
        <f t="shared" si="45"/>
        <v>0</v>
      </c>
      <c r="AT25" s="54" t="b">
        <f t="shared" si="45"/>
        <v>0</v>
      </c>
      <c r="AU25" s="54" t="b">
        <f t="shared" si="45"/>
        <v>0</v>
      </c>
      <c r="AV25" s="54" t="b">
        <f t="shared" si="45"/>
        <v>0</v>
      </c>
      <c r="AW25" s="54" t="b">
        <f t="shared" si="45"/>
        <v>0</v>
      </c>
      <c r="AX25" s="54" t="b">
        <f t="shared" si="45"/>
        <v>1</v>
      </c>
      <c r="AY25" s="54" t="b">
        <f t="shared" si="45"/>
        <v>0</v>
      </c>
      <c r="AZ25" s="54" t="b">
        <f t="shared" si="45"/>
        <v>1</v>
      </c>
      <c r="BA25" s="54" t="b">
        <f t="shared" si="45"/>
        <v>0</v>
      </c>
      <c r="BB25" s="54" t="b">
        <f t="shared" si="45"/>
        <v>0</v>
      </c>
      <c r="BC25" s="54" t="b">
        <f t="shared" si="45"/>
        <v>1</v>
      </c>
      <c r="BD25" s="54" t="b">
        <f t="shared" si="45"/>
        <v>0</v>
      </c>
      <c r="BE25" s="54" t="b">
        <f t="shared" si="45"/>
        <v>0</v>
      </c>
      <c r="BF25" s="54" t="b">
        <f t="shared" si="45"/>
        <v>1</v>
      </c>
      <c r="BG25" s="54" t="b">
        <f t="shared" si="45"/>
        <v>1</v>
      </c>
      <c r="BH25" s="54" t="b">
        <f t="shared" si="45"/>
        <v>1</v>
      </c>
      <c r="BI25" s="54" t="b">
        <f t="shared" si="45"/>
        <v>0</v>
      </c>
      <c r="BJ25" s="54" t="b">
        <f t="shared" si="45"/>
        <v>0</v>
      </c>
      <c r="BK25" s="54" t="b">
        <f t="shared" si="45"/>
        <v>1</v>
      </c>
      <c r="BL25" s="54" t="b">
        <f t="shared" si="45"/>
        <v>1</v>
      </c>
      <c r="BM25" s="54" t="b">
        <f t="shared" si="45"/>
        <v>0</v>
      </c>
      <c r="BN25" s="54" t="b">
        <f t="shared" si="45"/>
        <v>1</v>
      </c>
      <c r="BO25" s="54" t="b">
        <f t="shared" ref="BO25:DV25" si="46">AVERAGE(BO15:BO17)&gt;AVERAGE(BO18:BO22)</f>
        <v>1</v>
      </c>
      <c r="BP25" s="54" t="b">
        <f t="shared" si="46"/>
        <v>1</v>
      </c>
      <c r="BQ25" s="54" t="b">
        <f t="shared" si="46"/>
        <v>0</v>
      </c>
      <c r="BR25" s="54" t="b">
        <f t="shared" si="46"/>
        <v>1</v>
      </c>
      <c r="BS25" s="54" t="b">
        <f t="shared" si="46"/>
        <v>0</v>
      </c>
      <c r="BT25" s="54" t="b">
        <f t="shared" si="46"/>
        <v>1</v>
      </c>
      <c r="BU25" s="54" t="b">
        <f t="shared" si="46"/>
        <v>1</v>
      </c>
      <c r="BV25" s="54" t="b">
        <f t="shared" si="46"/>
        <v>0</v>
      </c>
      <c r="BW25" s="54" t="b">
        <f t="shared" si="46"/>
        <v>0</v>
      </c>
      <c r="BX25" s="54" t="b">
        <f t="shared" si="46"/>
        <v>0</v>
      </c>
      <c r="BY25" s="54" t="b">
        <f t="shared" si="46"/>
        <v>1</v>
      </c>
      <c r="BZ25" s="54" t="b">
        <f t="shared" si="46"/>
        <v>0</v>
      </c>
      <c r="CA25" s="54" t="b">
        <f t="shared" si="46"/>
        <v>0</v>
      </c>
      <c r="CB25" s="54" t="b">
        <f t="shared" si="46"/>
        <v>1</v>
      </c>
      <c r="CC25" s="54" t="b">
        <f t="shared" si="46"/>
        <v>1</v>
      </c>
      <c r="CD25" s="54" t="b">
        <f t="shared" si="46"/>
        <v>0</v>
      </c>
      <c r="CE25" s="54" t="b">
        <f t="shared" si="46"/>
        <v>1</v>
      </c>
      <c r="CF25" s="54" t="b">
        <f t="shared" si="46"/>
        <v>1</v>
      </c>
      <c r="CG25" s="54" t="b">
        <f t="shared" si="46"/>
        <v>0</v>
      </c>
      <c r="CH25" s="54" t="b">
        <f t="shared" si="46"/>
        <v>1</v>
      </c>
      <c r="CI25" s="54" t="b">
        <f t="shared" si="46"/>
        <v>0</v>
      </c>
      <c r="CJ25" s="54" t="b">
        <f t="shared" si="46"/>
        <v>0</v>
      </c>
      <c r="CK25" s="54" t="b">
        <f t="shared" si="46"/>
        <v>0</v>
      </c>
      <c r="CL25" s="54" t="b">
        <f t="shared" si="46"/>
        <v>0</v>
      </c>
      <c r="CM25" s="54" t="b">
        <f t="shared" si="46"/>
        <v>1</v>
      </c>
      <c r="CN25" s="54" t="b">
        <f t="shared" si="46"/>
        <v>0</v>
      </c>
      <c r="CO25" s="54" t="b">
        <f t="shared" si="46"/>
        <v>0</v>
      </c>
      <c r="CP25" s="54" t="b">
        <f t="shared" si="46"/>
        <v>0</v>
      </c>
      <c r="CQ25" s="54" t="b">
        <f t="shared" si="46"/>
        <v>1</v>
      </c>
      <c r="CR25" s="54" t="b">
        <f t="shared" si="46"/>
        <v>0</v>
      </c>
      <c r="CS25" s="54" t="b">
        <f t="shared" si="46"/>
        <v>0</v>
      </c>
      <c r="CT25" s="54" t="b">
        <f t="shared" si="46"/>
        <v>0</v>
      </c>
      <c r="CU25" s="54" t="b">
        <f t="shared" si="46"/>
        <v>0</v>
      </c>
      <c r="CV25" s="54" t="b">
        <f t="shared" si="46"/>
        <v>0</v>
      </c>
      <c r="CW25" s="54" t="b">
        <f t="shared" si="46"/>
        <v>0</v>
      </c>
      <c r="CX25" s="54" t="b">
        <f t="shared" si="46"/>
        <v>0</v>
      </c>
      <c r="CY25" s="54" t="b">
        <f t="shared" si="46"/>
        <v>0</v>
      </c>
      <c r="CZ25" s="54" t="b">
        <f t="shared" si="46"/>
        <v>1</v>
      </c>
      <c r="DA25" s="54" t="b">
        <f t="shared" si="46"/>
        <v>0</v>
      </c>
      <c r="DB25" s="54" t="b">
        <f t="shared" si="46"/>
        <v>0</v>
      </c>
      <c r="DC25" s="54" t="b">
        <f t="shared" si="46"/>
        <v>0</v>
      </c>
      <c r="DD25" s="54" t="b">
        <f t="shared" si="46"/>
        <v>1</v>
      </c>
      <c r="DE25" s="54" t="b">
        <f t="shared" si="46"/>
        <v>0</v>
      </c>
      <c r="DF25" s="54" t="b">
        <f t="shared" si="46"/>
        <v>0</v>
      </c>
      <c r="DG25" s="54" t="b">
        <f t="shared" si="46"/>
        <v>1</v>
      </c>
      <c r="DH25" s="54" t="b">
        <f t="shared" si="46"/>
        <v>0</v>
      </c>
      <c r="DI25" s="54" t="b">
        <f t="shared" si="46"/>
        <v>1</v>
      </c>
      <c r="DJ25" s="54" t="b">
        <f t="shared" si="46"/>
        <v>0</v>
      </c>
      <c r="DK25" s="54" t="b">
        <f t="shared" si="46"/>
        <v>1</v>
      </c>
      <c r="DL25" s="54" t="b">
        <f t="shared" si="46"/>
        <v>0</v>
      </c>
      <c r="DM25" s="54" t="b">
        <f t="shared" si="46"/>
        <v>0</v>
      </c>
      <c r="DN25" s="54" t="b">
        <f t="shared" si="46"/>
        <v>0</v>
      </c>
      <c r="DO25" s="54" t="b">
        <f t="shared" si="46"/>
        <v>0</v>
      </c>
      <c r="DP25" s="54" t="b">
        <f t="shared" si="46"/>
        <v>0</v>
      </c>
      <c r="DQ25" s="54" t="b">
        <f t="shared" si="46"/>
        <v>0</v>
      </c>
      <c r="DR25" s="54" t="b">
        <f t="shared" si="46"/>
        <v>0</v>
      </c>
      <c r="DS25" s="54" t="b">
        <f t="shared" si="46"/>
        <v>1</v>
      </c>
      <c r="DT25" s="54" t="b">
        <f t="shared" si="46"/>
        <v>1</v>
      </c>
      <c r="DU25" s="54" t="b">
        <f t="shared" si="46"/>
        <v>1</v>
      </c>
      <c r="DV25" s="54" t="b">
        <f t="shared" si="46"/>
        <v>0</v>
      </c>
      <c r="DW25" s="54" t="b">
        <f t="shared" ref="DW25:FA25" si="47">AVERAGE(DW15:DW17)&gt;AVERAGE(DW18:DW22)</f>
        <v>1</v>
      </c>
      <c r="DX25" s="54" t="b">
        <f t="shared" si="47"/>
        <v>1</v>
      </c>
      <c r="DY25" s="54" t="b">
        <f t="shared" si="47"/>
        <v>0</v>
      </c>
      <c r="DZ25" s="54" t="b">
        <f t="shared" si="47"/>
        <v>0</v>
      </c>
      <c r="EA25" s="54" t="b">
        <f t="shared" si="47"/>
        <v>0</v>
      </c>
      <c r="EB25" s="54" t="b">
        <f t="shared" si="47"/>
        <v>1</v>
      </c>
      <c r="EC25" s="54" t="b">
        <f t="shared" si="47"/>
        <v>1</v>
      </c>
      <c r="ED25" s="54" t="b">
        <f t="shared" si="47"/>
        <v>0</v>
      </c>
      <c r="EE25" s="54" t="b">
        <f t="shared" si="47"/>
        <v>0</v>
      </c>
      <c r="EF25" s="54" t="b">
        <f t="shared" si="47"/>
        <v>0</v>
      </c>
      <c r="EG25" s="54" t="b">
        <f t="shared" si="47"/>
        <v>0</v>
      </c>
      <c r="EH25" s="54" t="b">
        <f t="shared" si="47"/>
        <v>0</v>
      </c>
      <c r="EI25" s="54" t="b">
        <f t="shared" si="47"/>
        <v>0</v>
      </c>
      <c r="EJ25" s="54" t="b">
        <f t="shared" si="47"/>
        <v>0</v>
      </c>
      <c r="EK25" s="54" t="b">
        <f t="shared" si="47"/>
        <v>0</v>
      </c>
      <c r="EL25" s="54" t="b">
        <f t="shared" si="47"/>
        <v>0</v>
      </c>
      <c r="EM25" s="54" t="b">
        <f t="shared" si="47"/>
        <v>0</v>
      </c>
      <c r="EN25" s="54" t="b">
        <f t="shared" si="47"/>
        <v>1</v>
      </c>
      <c r="EO25" s="54" t="b">
        <f t="shared" si="47"/>
        <v>0</v>
      </c>
      <c r="EP25" s="54" t="b">
        <f t="shared" si="47"/>
        <v>0</v>
      </c>
      <c r="EQ25" s="54" t="b">
        <f t="shared" si="47"/>
        <v>0</v>
      </c>
      <c r="ER25" s="54" t="b">
        <f t="shared" si="47"/>
        <v>1</v>
      </c>
      <c r="ES25" s="54" t="b">
        <f t="shared" si="47"/>
        <v>0</v>
      </c>
      <c r="ET25" s="54" t="b">
        <f t="shared" si="47"/>
        <v>0</v>
      </c>
      <c r="EU25" s="54" t="b">
        <f t="shared" si="47"/>
        <v>1</v>
      </c>
      <c r="EV25" s="54" t="b">
        <f t="shared" si="47"/>
        <v>0</v>
      </c>
      <c r="EW25" s="54" t="b">
        <f t="shared" si="47"/>
        <v>0</v>
      </c>
      <c r="EX25" s="54" t="b">
        <f t="shared" si="47"/>
        <v>0</v>
      </c>
      <c r="EY25" s="54" t="b">
        <f t="shared" si="47"/>
        <v>0</v>
      </c>
      <c r="EZ25" s="54" t="b">
        <f t="shared" si="47"/>
        <v>0</v>
      </c>
      <c r="FA25" s="54" t="b">
        <f t="shared" si="47"/>
        <v>1</v>
      </c>
    </row>
  </sheetData>
  <sortState xmlns:xlrd2="http://schemas.microsoft.com/office/spreadsheetml/2017/richdata2" ref="A8:DZ14">
    <sortCondition ref="A8:A14"/>
  </sortState>
  <mergeCells count="12">
    <mergeCell ref="DY2:DZ2"/>
    <mergeCell ref="DA2:DX2"/>
    <mergeCell ref="CU2:CZ2"/>
    <mergeCell ref="EA2:FA2"/>
    <mergeCell ref="CO2:CT2"/>
    <mergeCell ref="A1:U1"/>
    <mergeCell ref="E2:F2"/>
    <mergeCell ref="G2:AS2"/>
    <mergeCell ref="AT2:BF2"/>
    <mergeCell ref="BW2:CN2"/>
    <mergeCell ref="BG2:BV2"/>
    <mergeCell ref="C2:D2"/>
  </mergeCells>
  <conditionalFormatting sqref="C24:FA24">
    <cfRule type="colorScale" priority="10">
      <colorScale>
        <cfvo type="min"/>
        <cfvo type="num" val="0.05"/>
        <color rgb="FFF8696B"/>
        <color rgb="FFFCFCFF"/>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CCB28-57CB-BE41-ACCF-D5767BABA54F}">
  <dimension ref="A1:Q25"/>
  <sheetViews>
    <sheetView workbookViewId="0">
      <selection activeCell="G6" sqref="G6"/>
    </sheetView>
  </sheetViews>
  <sheetFormatPr baseColWidth="10" defaultRowHeight="16" x14ac:dyDescent="0.2"/>
  <cols>
    <col min="1" max="1" width="24.83203125" customWidth="1"/>
    <col min="2" max="2" width="10.83203125" hidden="1" customWidth="1"/>
  </cols>
  <sheetData>
    <row r="1" spans="1:17" ht="62" customHeight="1" x14ac:dyDescent="0.2">
      <c r="A1" s="57" t="s">
        <v>358</v>
      </c>
      <c r="B1" s="57"/>
      <c r="C1" s="57"/>
      <c r="D1" s="57"/>
      <c r="E1" s="57"/>
      <c r="F1" s="57"/>
      <c r="G1" s="57"/>
      <c r="H1" s="57"/>
      <c r="I1" s="57"/>
      <c r="J1" s="57"/>
      <c r="K1" s="57"/>
      <c r="L1" s="57"/>
      <c r="M1" s="57"/>
    </row>
    <row r="2" spans="1:17" s="2" customFormat="1" x14ac:dyDescent="0.2">
      <c r="A2" s="2" t="s">
        <v>182</v>
      </c>
      <c r="B2" s="2" t="s">
        <v>139</v>
      </c>
      <c r="C2" s="38" t="s">
        <v>124</v>
      </c>
      <c r="D2" s="39" t="s">
        <v>125</v>
      </c>
      <c r="E2" s="40" t="s">
        <v>126</v>
      </c>
      <c r="F2" s="41" t="s">
        <v>127</v>
      </c>
      <c r="G2" s="42" t="s">
        <v>128</v>
      </c>
      <c r="H2" s="45" t="s">
        <v>129</v>
      </c>
      <c r="I2" s="44" t="s">
        <v>130</v>
      </c>
      <c r="J2" s="43" t="s">
        <v>131</v>
      </c>
      <c r="K2" s="46" t="s">
        <v>132</v>
      </c>
      <c r="L2" s="49" t="s">
        <v>133</v>
      </c>
      <c r="M2" s="47" t="s">
        <v>136</v>
      </c>
      <c r="O2" s="2" t="s">
        <v>134</v>
      </c>
      <c r="P2" s="2" t="s">
        <v>346</v>
      </c>
      <c r="Q2" s="2" t="s">
        <v>356</v>
      </c>
    </row>
    <row r="3" spans="1:17" s="2" customFormat="1" x14ac:dyDescent="0.2">
      <c r="A3" s="2" t="s">
        <v>345</v>
      </c>
    </row>
    <row r="4" spans="1:17" x14ac:dyDescent="0.2">
      <c r="A4" t="s">
        <v>349</v>
      </c>
      <c r="B4">
        <v>37567</v>
      </c>
      <c r="C4" s="17">
        <v>32</v>
      </c>
      <c r="D4" s="3">
        <v>2</v>
      </c>
      <c r="E4" s="20">
        <v>373</v>
      </c>
      <c r="F4" s="23">
        <v>116</v>
      </c>
      <c r="G4" s="15">
        <v>152</v>
      </c>
      <c r="H4" s="9">
        <v>88</v>
      </c>
      <c r="I4" s="11">
        <v>55</v>
      </c>
      <c r="J4" s="13">
        <v>18</v>
      </c>
      <c r="K4" s="7">
        <v>361</v>
      </c>
      <c r="L4" s="5">
        <v>15</v>
      </c>
      <c r="M4" s="48">
        <f>O4-SUM(C4:L4)</f>
        <v>173</v>
      </c>
      <c r="O4">
        <v>1385</v>
      </c>
      <c r="P4">
        <f t="shared" ref="P4:P11" si="0">SUM(E4:F4)/SUM(G4:H4)</f>
        <v>2.0375000000000001</v>
      </c>
      <c r="Q4">
        <v>-26.397540606450999</v>
      </c>
    </row>
    <row r="5" spans="1:17" x14ac:dyDescent="0.2">
      <c r="A5" t="s">
        <v>350</v>
      </c>
      <c r="B5">
        <v>29900</v>
      </c>
      <c r="C5" s="17">
        <v>33</v>
      </c>
      <c r="D5" s="3">
        <v>2</v>
      </c>
      <c r="E5" s="20">
        <v>278</v>
      </c>
      <c r="F5" s="23">
        <v>90</v>
      </c>
      <c r="G5" s="15">
        <v>127</v>
      </c>
      <c r="H5" s="9">
        <v>81</v>
      </c>
      <c r="I5" s="11">
        <v>41</v>
      </c>
      <c r="J5" s="13">
        <v>16</v>
      </c>
      <c r="K5" s="7">
        <v>286</v>
      </c>
      <c r="L5" s="5">
        <v>9</v>
      </c>
      <c r="M5" s="48">
        <f t="shared" ref="M5:M11" si="1">O5-SUM(C5:L5)</f>
        <v>128</v>
      </c>
      <c r="O5">
        <v>1091</v>
      </c>
      <c r="P5">
        <f t="shared" si="0"/>
        <v>1.7692307692307692</v>
      </c>
      <c r="Q5">
        <v>-21.493075047163298</v>
      </c>
    </row>
    <row r="6" spans="1:17" x14ac:dyDescent="0.2">
      <c r="A6" t="s">
        <v>351</v>
      </c>
      <c r="B6">
        <v>35483</v>
      </c>
      <c r="C6" s="17">
        <v>34</v>
      </c>
      <c r="D6" s="3">
        <v>2</v>
      </c>
      <c r="E6" s="20">
        <v>449</v>
      </c>
      <c r="F6" s="23">
        <v>130</v>
      </c>
      <c r="G6" s="15">
        <v>161</v>
      </c>
      <c r="H6" s="9">
        <v>111</v>
      </c>
      <c r="I6" s="11">
        <v>55</v>
      </c>
      <c r="J6" s="13">
        <v>21</v>
      </c>
      <c r="K6" s="7">
        <v>382</v>
      </c>
      <c r="L6" s="5">
        <v>13</v>
      </c>
      <c r="M6" s="48">
        <f t="shared" si="1"/>
        <v>196</v>
      </c>
      <c r="O6">
        <v>1554</v>
      </c>
      <c r="P6">
        <f t="shared" si="0"/>
        <v>2.1286764705882355</v>
      </c>
      <c r="Q6">
        <v>-15.9137831868586</v>
      </c>
    </row>
    <row r="7" spans="1:17" x14ac:dyDescent="0.2">
      <c r="A7" t="s">
        <v>352</v>
      </c>
      <c r="B7">
        <v>28185</v>
      </c>
      <c r="C7" s="17">
        <v>21</v>
      </c>
      <c r="D7" s="3">
        <v>2</v>
      </c>
      <c r="E7" s="20">
        <v>385</v>
      </c>
      <c r="F7" s="23">
        <v>88</v>
      </c>
      <c r="G7" s="15">
        <v>103</v>
      </c>
      <c r="H7" s="9">
        <v>94</v>
      </c>
      <c r="I7" s="11">
        <v>37</v>
      </c>
      <c r="J7" s="13">
        <v>15</v>
      </c>
      <c r="K7" s="7">
        <v>278</v>
      </c>
      <c r="L7" s="5">
        <v>16</v>
      </c>
      <c r="M7" s="48">
        <f t="shared" si="1"/>
        <v>156</v>
      </c>
      <c r="O7">
        <v>1195</v>
      </c>
      <c r="P7">
        <f t="shared" si="0"/>
        <v>2.4010152284263961</v>
      </c>
      <c r="Q7">
        <v>-9.8440160125155103</v>
      </c>
    </row>
    <row r="8" spans="1:17" x14ac:dyDescent="0.2">
      <c r="A8" t="s">
        <v>353</v>
      </c>
      <c r="B8">
        <v>16770</v>
      </c>
      <c r="C8" s="17">
        <v>20</v>
      </c>
      <c r="D8" s="3">
        <v>2</v>
      </c>
      <c r="E8" s="20">
        <v>289</v>
      </c>
      <c r="F8" s="23">
        <v>56</v>
      </c>
      <c r="G8" s="15">
        <v>72</v>
      </c>
      <c r="H8" s="9">
        <v>60</v>
      </c>
      <c r="I8" s="11">
        <v>29</v>
      </c>
      <c r="J8" s="13">
        <v>12</v>
      </c>
      <c r="K8" s="7">
        <v>185</v>
      </c>
      <c r="L8" s="5">
        <v>8</v>
      </c>
      <c r="M8" s="48">
        <f t="shared" si="1"/>
        <v>110</v>
      </c>
      <c r="O8">
        <v>843</v>
      </c>
      <c r="P8">
        <f t="shared" si="0"/>
        <v>2.6136363636363638</v>
      </c>
      <c r="Q8">
        <v>-9.8711866746422103</v>
      </c>
    </row>
    <row r="9" spans="1:17" x14ac:dyDescent="0.2">
      <c r="A9" t="s">
        <v>354</v>
      </c>
      <c r="B9">
        <v>33340</v>
      </c>
      <c r="C9" s="17">
        <v>36</v>
      </c>
      <c r="D9" s="3">
        <v>6</v>
      </c>
      <c r="E9" s="20">
        <v>316</v>
      </c>
      <c r="F9" s="23">
        <v>117</v>
      </c>
      <c r="G9" s="15">
        <v>153</v>
      </c>
      <c r="H9" s="9">
        <v>160</v>
      </c>
      <c r="I9" s="11">
        <v>69</v>
      </c>
      <c r="J9" s="13">
        <v>23</v>
      </c>
      <c r="K9" s="7">
        <v>505</v>
      </c>
      <c r="L9" s="5">
        <v>13</v>
      </c>
      <c r="M9" s="48">
        <f t="shared" si="1"/>
        <v>179</v>
      </c>
      <c r="O9">
        <v>1577</v>
      </c>
      <c r="P9">
        <f t="shared" si="0"/>
        <v>1.3833865814696487</v>
      </c>
      <c r="Q9">
        <v>-19.1356807619749</v>
      </c>
    </row>
    <row r="10" spans="1:17" x14ac:dyDescent="0.2">
      <c r="A10" t="s">
        <v>355</v>
      </c>
      <c r="B10">
        <v>13777</v>
      </c>
      <c r="C10" s="17">
        <v>8</v>
      </c>
      <c r="D10" s="3">
        <v>3</v>
      </c>
      <c r="E10" s="20">
        <v>206</v>
      </c>
      <c r="F10" s="23">
        <v>74</v>
      </c>
      <c r="G10" s="15">
        <v>53</v>
      </c>
      <c r="H10" s="9">
        <v>42</v>
      </c>
      <c r="I10" s="11">
        <v>23</v>
      </c>
      <c r="J10" s="13">
        <v>15</v>
      </c>
      <c r="K10" s="7">
        <v>208</v>
      </c>
      <c r="L10" s="5">
        <v>5</v>
      </c>
      <c r="M10" s="48">
        <f t="shared" si="1"/>
        <v>132</v>
      </c>
      <c r="O10">
        <v>769</v>
      </c>
      <c r="P10">
        <f t="shared" si="0"/>
        <v>2.9473684210526314</v>
      </c>
      <c r="Q10">
        <v>-38.319192012147397</v>
      </c>
    </row>
    <row r="11" spans="1:17" x14ac:dyDescent="0.2">
      <c r="A11" t="s">
        <v>360</v>
      </c>
      <c r="B11">
        <v>26034</v>
      </c>
      <c r="C11" s="17">
        <v>2</v>
      </c>
      <c r="D11" s="3">
        <v>2</v>
      </c>
      <c r="E11" s="20">
        <v>209</v>
      </c>
      <c r="F11" s="23">
        <v>75</v>
      </c>
      <c r="G11" s="15">
        <v>59</v>
      </c>
      <c r="H11" s="9">
        <v>41</v>
      </c>
      <c r="I11" s="11">
        <v>24</v>
      </c>
      <c r="J11" s="13">
        <v>16</v>
      </c>
      <c r="K11" s="7">
        <v>220</v>
      </c>
      <c r="L11" s="5">
        <v>16</v>
      </c>
      <c r="M11" s="48">
        <f t="shared" si="1"/>
        <v>110</v>
      </c>
      <c r="O11">
        <v>774</v>
      </c>
      <c r="P11">
        <f t="shared" si="0"/>
        <v>2.84</v>
      </c>
      <c r="Q11">
        <v>-41.741901716283898</v>
      </c>
    </row>
    <row r="13" spans="1:17" x14ac:dyDescent="0.2">
      <c r="A13" s="2" t="s">
        <v>344</v>
      </c>
      <c r="P13" s="2"/>
    </row>
    <row r="14" spans="1:17" x14ac:dyDescent="0.2">
      <c r="A14" t="s">
        <v>349</v>
      </c>
      <c r="C14" s="18">
        <f t="shared" ref="C14:M14" si="2">C4/$B4*100000</f>
        <v>85.181143024462955</v>
      </c>
      <c r="D14" s="19">
        <f t="shared" si="2"/>
        <v>5.3238214390289347</v>
      </c>
      <c r="E14" s="21">
        <f t="shared" si="2"/>
        <v>992.89269837889628</v>
      </c>
      <c r="F14" s="22">
        <f t="shared" si="2"/>
        <v>308.78164346367822</v>
      </c>
      <c r="G14" s="16">
        <f t="shared" si="2"/>
        <v>404.61042936619907</v>
      </c>
      <c r="H14" s="10">
        <f t="shared" si="2"/>
        <v>234.2481433172731</v>
      </c>
      <c r="I14" s="12">
        <f t="shared" si="2"/>
        <v>146.40508957329573</v>
      </c>
      <c r="J14" s="14">
        <f t="shared" si="2"/>
        <v>47.914392951260417</v>
      </c>
      <c r="K14" s="8">
        <f t="shared" si="2"/>
        <v>960.94976974472286</v>
      </c>
      <c r="L14" s="6">
        <f t="shared" si="2"/>
        <v>39.928660792717011</v>
      </c>
      <c r="M14" s="50">
        <f t="shared" si="2"/>
        <v>460.51055447600288</v>
      </c>
      <c r="O14" s="1">
        <f>SUM(C14:M14)</f>
        <v>3686.7463465275368</v>
      </c>
      <c r="Q14">
        <v>-26.397540606450999</v>
      </c>
    </row>
    <row r="15" spans="1:17" x14ac:dyDescent="0.2">
      <c r="A15" t="s">
        <v>350</v>
      </c>
      <c r="C15" s="18">
        <f t="shared" ref="C15:M15" si="3">C5/$B5*100000</f>
        <v>110.36789297658864</v>
      </c>
      <c r="D15" s="19">
        <f t="shared" si="3"/>
        <v>6.6889632107023411</v>
      </c>
      <c r="E15" s="21">
        <f t="shared" si="3"/>
        <v>929.76588628762534</v>
      </c>
      <c r="F15" s="22">
        <f t="shared" si="3"/>
        <v>301.00334448160532</v>
      </c>
      <c r="G15" s="16">
        <f t="shared" si="3"/>
        <v>424.74916387959865</v>
      </c>
      <c r="H15" s="10">
        <f t="shared" si="3"/>
        <v>270.90301003344479</v>
      </c>
      <c r="I15" s="12">
        <f t="shared" si="3"/>
        <v>137.12374581939798</v>
      </c>
      <c r="J15" s="14">
        <f t="shared" si="3"/>
        <v>53.511705685618729</v>
      </c>
      <c r="K15" s="8">
        <f t="shared" si="3"/>
        <v>956.52173913043475</v>
      </c>
      <c r="L15" s="6">
        <f t="shared" si="3"/>
        <v>30.100334448160535</v>
      </c>
      <c r="M15" s="50">
        <f t="shared" si="3"/>
        <v>428.09364548494983</v>
      </c>
      <c r="O15" s="1">
        <f t="shared" ref="O15:O21" si="4">SUM(C15:M15)</f>
        <v>3648.8294314381274</v>
      </c>
      <c r="Q15">
        <v>-21.493075047163298</v>
      </c>
    </row>
    <row r="16" spans="1:17" x14ac:dyDescent="0.2">
      <c r="A16" t="s">
        <v>351</v>
      </c>
      <c r="C16" s="18">
        <f t="shared" ref="C16:M16" si="5">C6/$B6*100000</f>
        <v>95.820533776738159</v>
      </c>
      <c r="D16" s="19">
        <f t="shared" si="5"/>
        <v>5.6365019868669499</v>
      </c>
      <c r="E16" s="21">
        <f t="shared" si="5"/>
        <v>1265.3946960516303</v>
      </c>
      <c r="F16" s="22">
        <f t="shared" si="5"/>
        <v>366.37262914635176</v>
      </c>
      <c r="G16" s="16">
        <f t="shared" si="5"/>
        <v>453.73840994278947</v>
      </c>
      <c r="H16" s="10">
        <f t="shared" si="5"/>
        <v>312.82586027111574</v>
      </c>
      <c r="I16" s="12">
        <f t="shared" si="5"/>
        <v>155.00380463884113</v>
      </c>
      <c r="J16" s="14">
        <f t="shared" si="5"/>
        <v>59.183270862102987</v>
      </c>
      <c r="K16" s="8">
        <f t="shared" si="5"/>
        <v>1076.5718794915874</v>
      </c>
      <c r="L16" s="6">
        <f t="shared" si="5"/>
        <v>36.63726291463518</v>
      </c>
      <c r="M16" s="50">
        <f t="shared" si="5"/>
        <v>552.37719471296111</v>
      </c>
      <c r="O16" s="1">
        <f t="shared" si="4"/>
        <v>4379.5620437956204</v>
      </c>
      <c r="Q16">
        <v>-15.9137831868586</v>
      </c>
    </row>
    <row r="17" spans="1:17" x14ac:dyDescent="0.2">
      <c r="A17" t="s">
        <v>352</v>
      </c>
      <c r="C17" s="18">
        <f t="shared" ref="C17:M17" si="6">C7/$B7*100000</f>
        <v>74.507716870675893</v>
      </c>
      <c r="D17" s="19">
        <f t="shared" si="6"/>
        <v>7.0959730353024666</v>
      </c>
      <c r="E17" s="21">
        <f t="shared" si="6"/>
        <v>1365.9748092957248</v>
      </c>
      <c r="F17" s="22">
        <f t="shared" si="6"/>
        <v>312.22281355330853</v>
      </c>
      <c r="G17" s="16">
        <f t="shared" si="6"/>
        <v>365.44261131807701</v>
      </c>
      <c r="H17" s="10">
        <f t="shared" si="6"/>
        <v>333.51073265921593</v>
      </c>
      <c r="I17" s="12">
        <f t="shared" si="6"/>
        <v>131.2755011530956</v>
      </c>
      <c r="J17" s="14">
        <f t="shared" si="6"/>
        <v>53.219797764768494</v>
      </c>
      <c r="K17" s="8">
        <f t="shared" si="6"/>
        <v>986.34025190704278</v>
      </c>
      <c r="L17" s="6">
        <f t="shared" si="6"/>
        <v>56.767784282419733</v>
      </c>
      <c r="M17" s="50">
        <f t="shared" si="6"/>
        <v>553.48589675359233</v>
      </c>
      <c r="O17" s="1">
        <f t="shared" si="4"/>
        <v>4239.8438885932237</v>
      </c>
      <c r="Q17">
        <v>-9.8440160125155103</v>
      </c>
    </row>
    <row r="18" spans="1:17" x14ac:dyDescent="0.2">
      <c r="A18" t="s">
        <v>353</v>
      </c>
      <c r="C18" s="18">
        <f t="shared" ref="C18:M18" si="7">C8/$B8*100000</f>
        <v>119.26058437686343</v>
      </c>
      <c r="D18" s="19">
        <f t="shared" si="7"/>
        <v>11.926058437686345</v>
      </c>
      <c r="E18" s="21">
        <f t="shared" si="7"/>
        <v>1723.3154442456769</v>
      </c>
      <c r="F18" s="22">
        <f t="shared" si="7"/>
        <v>333.92963625521764</v>
      </c>
      <c r="G18" s="16">
        <f t="shared" si="7"/>
        <v>429.33810375670839</v>
      </c>
      <c r="H18" s="10">
        <f t="shared" si="7"/>
        <v>357.78175313059035</v>
      </c>
      <c r="I18" s="12">
        <f t="shared" si="7"/>
        <v>172.92784734645198</v>
      </c>
      <c r="J18" s="14">
        <f t="shared" si="7"/>
        <v>71.556350626118061</v>
      </c>
      <c r="K18" s="8">
        <f t="shared" si="7"/>
        <v>1103.160405485987</v>
      </c>
      <c r="L18" s="6">
        <f t="shared" si="7"/>
        <v>47.704233750745381</v>
      </c>
      <c r="M18" s="50">
        <f t="shared" si="7"/>
        <v>655.93321407274902</v>
      </c>
      <c r="O18" s="1">
        <f t="shared" si="4"/>
        <v>5026.8336314847948</v>
      </c>
      <c r="Q18">
        <v>-9.8711866746422103</v>
      </c>
    </row>
    <row r="19" spans="1:17" x14ac:dyDescent="0.2">
      <c r="A19" t="s">
        <v>354</v>
      </c>
      <c r="C19" s="18">
        <f t="shared" ref="C19:M19" si="8">C9/$B9*100000</f>
        <v>107.97840431913617</v>
      </c>
      <c r="D19" s="19">
        <f t="shared" si="8"/>
        <v>17.996400719856027</v>
      </c>
      <c r="E19" s="21">
        <f t="shared" si="8"/>
        <v>947.81043791241757</v>
      </c>
      <c r="F19" s="22">
        <f t="shared" si="8"/>
        <v>350.92981403719256</v>
      </c>
      <c r="G19" s="16">
        <f t="shared" si="8"/>
        <v>458.90821835632875</v>
      </c>
      <c r="H19" s="10">
        <f t="shared" si="8"/>
        <v>479.90401919616073</v>
      </c>
      <c r="I19" s="12">
        <f t="shared" si="8"/>
        <v>206.95860827834434</v>
      </c>
      <c r="J19" s="14">
        <f t="shared" si="8"/>
        <v>68.986202759448119</v>
      </c>
      <c r="K19" s="8">
        <f t="shared" si="8"/>
        <v>1514.6970605878823</v>
      </c>
      <c r="L19" s="6">
        <f t="shared" si="8"/>
        <v>38.992201559688063</v>
      </c>
      <c r="M19" s="50">
        <f t="shared" si="8"/>
        <v>536.8926214757048</v>
      </c>
      <c r="O19" s="1">
        <f t="shared" si="4"/>
        <v>4730.0539892021598</v>
      </c>
      <c r="Q19">
        <v>-19.1356807619749</v>
      </c>
    </row>
    <row r="20" spans="1:17" x14ac:dyDescent="0.2">
      <c r="A20" t="s">
        <v>355</v>
      </c>
      <c r="C20" s="18">
        <f t="shared" ref="C20:M20" si="9">C10/$B10*100000</f>
        <v>58.067794149669737</v>
      </c>
      <c r="D20" s="19">
        <f t="shared" si="9"/>
        <v>21.775422806126151</v>
      </c>
      <c r="E20" s="21">
        <f t="shared" si="9"/>
        <v>1495.2456993539959</v>
      </c>
      <c r="F20" s="22">
        <f t="shared" si="9"/>
        <v>537.12709588444511</v>
      </c>
      <c r="G20" s="16">
        <f t="shared" si="9"/>
        <v>384.69913624156203</v>
      </c>
      <c r="H20" s="10">
        <f t="shared" si="9"/>
        <v>304.85591928576616</v>
      </c>
      <c r="I20" s="12">
        <f t="shared" si="9"/>
        <v>166.9449081803005</v>
      </c>
      <c r="J20" s="14">
        <f t="shared" si="9"/>
        <v>108.87711403063076</v>
      </c>
      <c r="K20" s="8">
        <f t="shared" si="9"/>
        <v>1509.7626478914133</v>
      </c>
      <c r="L20" s="6">
        <f t="shared" si="9"/>
        <v>36.292371343543586</v>
      </c>
      <c r="M20" s="50">
        <f t="shared" si="9"/>
        <v>958.11860346955075</v>
      </c>
      <c r="O20" s="1">
        <f t="shared" si="4"/>
        <v>5581.7667126370043</v>
      </c>
      <c r="Q20">
        <v>-38.319192012147397</v>
      </c>
    </row>
    <row r="21" spans="1:17" x14ac:dyDescent="0.2">
      <c r="A21" t="s">
        <v>360</v>
      </c>
      <c r="C21" s="18">
        <f t="shared" ref="C21:M21" si="10">C11/$B11*100000</f>
        <v>7.6822616578320657</v>
      </c>
      <c r="D21" s="19">
        <f t="shared" si="10"/>
        <v>7.6822616578320657</v>
      </c>
      <c r="E21" s="21">
        <f t="shared" si="10"/>
        <v>802.79634324345091</v>
      </c>
      <c r="F21" s="22">
        <f t="shared" si="10"/>
        <v>288.08481216870246</v>
      </c>
      <c r="G21" s="16">
        <f t="shared" si="10"/>
        <v>226.62671890604594</v>
      </c>
      <c r="H21" s="10">
        <f t="shared" si="10"/>
        <v>157.48636398555735</v>
      </c>
      <c r="I21" s="12">
        <f t="shared" si="10"/>
        <v>92.187139893984778</v>
      </c>
      <c r="J21" s="14">
        <f t="shared" si="10"/>
        <v>61.458093262656526</v>
      </c>
      <c r="K21" s="8">
        <f t="shared" si="10"/>
        <v>845.04878236152729</v>
      </c>
      <c r="L21" s="6">
        <f t="shared" si="10"/>
        <v>61.458093262656526</v>
      </c>
      <c r="M21" s="50">
        <f t="shared" si="10"/>
        <v>422.52439118076364</v>
      </c>
      <c r="O21" s="1">
        <f t="shared" si="4"/>
        <v>2973.0352615810093</v>
      </c>
      <c r="Q21">
        <v>-41.741901716283898</v>
      </c>
    </row>
    <row r="22" spans="1:17" x14ac:dyDescent="0.2">
      <c r="C22" s="1"/>
      <c r="D22" s="1"/>
      <c r="E22" s="1"/>
      <c r="F22" s="1"/>
      <c r="G22" s="1"/>
      <c r="H22" s="1"/>
      <c r="I22" s="1"/>
      <c r="J22" s="1"/>
      <c r="K22" s="1"/>
      <c r="L22" s="1"/>
      <c r="M22" s="1"/>
      <c r="O22" s="1"/>
    </row>
    <row r="23" spans="1:17" x14ac:dyDescent="0.2">
      <c r="A23" s="55" t="s">
        <v>348</v>
      </c>
      <c r="C23" s="56">
        <f>_xlfn.T.TEST(C14:C16,C17:C21,1,3)</f>
        <v>0.15718422665007889</v>
      </c>
      <c r="D23" s="56">
        <f t="shared" ref="D23:M23" si="11">_xlfn.T.TEST(D14:D16,D17:D21,1,3)</f>
        <v>3.0526369845582334E-2</v>
      </c>
      <c r="E23" s="56">
        <f t="shared" si="11"/>
        <v>0.17349806084182945</v>
      </c>
      <c r="F23" s="56">
        <f t="shared" si="11"/>
        <v>0.2293323730918129</v>
      </c>
      <c r="G23" s="56">
        <f t="shared" si="11"/>
        <v>0.12800061420639464</v>
      </c>
      <c r="H23" s="56">
        <f t="shared" si="11"/>
        <v>0.19028267887534986</v>
      </c>
      <c r="I23" s="56">
        <f t="shared" si="11"/>
        <v>0.35736481050323932</v>
      </c>
      <c r="J23" s="56">
        <f t="shared" si="11"/>
        <v>5.8188514653700334E-2</v>
      </c>
      <c r="K23" s="56">
        <f t="shared" si="11"/>
        <v>0.11831688007658275</v>
      </c>
      <c r="L23" s="56">
        <f t="shared" si="11"/>
        <v>3.3810828072634094E-2</v>
      </c>
      <c r="M23" s="56">
        <f t="shared" si="11"/>
        <v>9.9256200040068424E-2</v>
      </c>
    </row>
    <row r="25" spans="1:17" x14ac:dyDescent="0.2">
      <c r="A25" t="s">
        <v>347</v>
      </c>
    </row>
  </sheetData>
  <mergeCells count="1">
    <mergeCell ref="A1:M1"/>
  </mergeCells>
  <conditionalFormatting sqref="C23:M23">
    <cfRule type="colorScale" priority="1">
      <colorScale>
        <cfvo type="min"/>
        <cfvo type="num" val="0.05"/>
        <color rgb="FFF8696B"/>
        <color rgb="FFFCFCFF"/>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90C15-3A22-0849-8CBB-B29C40D8249E}">
  <dimension ref="A1:B323"/>
  <sheetViews>
    <sheetView workbookViewId="0"/>
  </sheetViews>
  <sheetFormatPr baseColWidth="10" defaultRowHeight="16" x14ac:dyDescent="0.2"/>
  <cols>
    <col min="1" max="1" width="14.33203125" customWidth="1"/>
    <col min="2" max="2" width="39.1640625" customWidth="1"/>
  </cols>
  <sheetData>
    <row r="1" spans="1:2" ht="17" x14ac:dyDescent="0.2">
      <c r="A1" s="37" t="s">
        <v>140</v>
      </c>
      <c r="B1" s="37" t="s">
        <v>141</v>
      </c>
    </row>
    <row r="2" spans="1:2" ht="16" customHeight="1" x14ac:dyDescent="0.2">
      <c r="A2" s="35" t="s">
        <v>124</v>
      </c>
      <c r="B2" s="36" t="s">
        <v>142</v>
      </c>
    </row>
    <row r="3" spans="1:2" ht="16" customHeight="1" x14ac:dyDescent="0.2">
      <c r="A3" s="36" t="s">
        <v>125</v>
      </c>
      <c r="B3" s="36" t="s">
        <v>181</v>
      </c>
    </row>
    <row r="4" spans="1:2" ht="16" customHeight="1" x14ac:dyDescent="0.2">
      <c r="A4" s="36" t="s">
        <v>143</v>
      </c>
      <c r="B4" s="36" t="s">
        <v>144</v>
      </c>
    </row>
    <row r="5" spans="1:2" ht="16" customHeight="1" x14ac:dyDescent="0.2">
      <c r="A5" s="36" t="s">
        <v>126</v>
      </c>
      <c r="B5" s="36" t="s">
        <v>149</v>
      </c>
    </row>
    <row r="6" spans="1:2" ht="16" customHeight="1" x14ac:dyDescent="0.2">
      <c r="A6" s="36" t="s">
        <v>127</v>
      </c>
      <c r="B6" s="36" t="s">
        <v>157</v>
      </c>
    </row>
    <row r="7" spans="1:2" ht="16" customHeight="1" x14ac:dyDescent="0.2">
      <c r="A7" s="36" t="s">
        <v>128</v>
      </c>
      <c r="B7" s="36" t="s">
        <v>163</v>
      </c>
    </row>
    <row r="8" spans="1:2" ht="16" customHeight="1" x14ac:dyDescent="0.2">
      <c r="A8" s="36" t="s">
        <v>129</v>
      </c>
      <c r="B8" s="36" t="s">
        <v>169</v>
      </c>
    </row>
    <row r="9" spans="1:2" ht="16" customHeight="1" x14ac:dyDescent="0.2">
      <c r="A9" s="36" t="s">
        <v>130</v>
      </c>
      <c r="B9" s="36" t="s">
        <v>171</v>
      </c>
    </row>
    <row r="10" spans="1:2" ht="16" customHeight="1" x14ac:dyDescent="0.2">
      <c r="A10" s="36" t="s">
        <v>131</v>
      </c>
      <c r="B10" s="36" t="s">
        <v>174</v>
      </c>
    </row>
    <row r="11" spans="1:2" ht="16" customHeight="1" x14ac:dyDescent="0.2">
      <c r="A11" s="36" t="s">
        <v>132</v>
      </c>
      <c r="B11" s="36" t="s">
        <v>178</v>
      </c>
    </row>
    <row r="12" spans="1:2" ht="16" customHeight="1" x14ac:dyDescent="0.2">
      <c r="A12" s="36" t="s">
        <v>133</v>
      </c>
      <c r="B12" s="36" t="s">
        <v>180</v>
      </c>
    </row>
    <row r="13" spans="1:2" x14ac:dyDescent="0.2">
      <c r="A13" s="36"/>
      <c r="B13" s="36"/>
    </row>
    <row r="14" spans="1:2" ht="17" x14ac:dyDescent="0.2">
      <c r="A14" s="52" t="s">
        <v>342</v>
      </c>
      <c r="B14" s="52" t="s">
        <v>343</v>
      </c>
    </row>
    <row r="15" spans="1:2" x14ac:dyDescent="0.2">
      <c r="A15" s="36" t="s">
        <v>0</v>
      </c>
      <c r="B15" s="36"/>
    </row>
    <row r="16" spans="1:2" x14ac:dyDescent="0.2">
      <c r="A16" s="36" t="s">
        <v>1</v>
      </c>
      <c r="B16" s="36" t="s">
        <v>183</v>
      </c>
    </row>
    <row r="17" spans="1:2" x14ac:dyDescent="0.2">
      <c r="A17" s="36" t="s">
        <v>2</v>
      </c>
      <c r="B17" s="36" t="s">
        <v>164</v>
      </c>
    </row>
    <row r="18" spans="1:2" x14ac:dyDescent="0.2">
      <c r="A18" s="36" t="s">
        <v>2</v>
      </c>
      <c r="B18" s="36" t="s">
        <v>184</v>
      </c>
    </row>
    <row r="19" spans="1:2" x14ac:dyDescent="0.2">
      <c r="A19" s="36" t="s">
        <v>3</v>
      </c>
      <c r="B19" s="36" t="s">
        <v>185</v>
      </c>
    </row>
    <row r="20" spans="1:2" x14ac:dyDescent="0.2">
      <c r="A20" s="36" t="s">
        <v>4</v>
      </c>
      <c r="B20" s="36" t="s">
        <v>179</v>
      </c>
    </row>
    <row r="21" spans="1:2" x14ac:dyDescent="0.2">
      <c r="A21" s="36" t="s">
        <v>4</v>
      </c>
      <c r="B21" s="36" t="s">
        <v>186</v>
      </c>
    </row>
    <row r="22" spans="1:2" x14ac:dyDescent="0.2">
      <c r="A22" s="36" t="s">
        <v>4</v>
      </c>
      <c r="B22" s="36" t="s">
        <v>187</v>
      </c>
    </row>
    <row r="23" spans="1:2" x14ac:dyDescent="0.2">
      <c r="A23" s="36" t="s">
        <v>4</v>
      </c>
      <c r="B23" s="36" t="s">
        <v>188</v>
      </c>
    </row>
    <row r="24" spans="1:2" x14ac:dyDescent="0.2">
      <c r="A24" s="36" t="s">
        <v>4</v>
      </c>
      <c r="B24" s="36" t="s">
        <v>189</v>
      </c>
    </row>
    <row r="25" spans="1:2" x14ac:dyDescent="0.2">
      <c r="A25" s="36" t="s">
        <v>4</v>
      </c>
      <c r="B25" s="36" t="s">
        <v>147</v>
      </c>
    </row>
    <row r="26" spans="1:2" x14ac:dyDescent="0.2">
      <c r="A26" s="36" t="s">
        <v>4</v>
      </c>
      <c r="B26" s="36" t="s">
        <v>190</v>
      </c>
    </row>
    <row r="27" spans="1:2" x14ac:dyDescent="0.2">
      <c r="A27" s="36" t="s">
        <v>4</v>
      </c>
      <c r="B27" s="36" t="s">
        <v>191</v>
      </c>
    </row>
    <row r="28" spans="1:2" x14ac:dyDescent="0.2">
      <c r="A28" s="36" t="s">
        <v>4</v>
      </c>
      <c r="B28" s="36" t="s">
        <v>192</v>
      </c>
    </row>
    <row r="29" spans="1:2" x14ac:dyDescent="0.2">
      <c r="A29" s="36" t="s">
        <v>4</v>
      </c>
      <c r="B29" s="36" t="s">
        <v>146</v>
      </c>
    </row>
    <row r="30" spans="1:2" x14ac:dyDescent="0.2">
      <c r="A30" s="36" t="s">
        <v>4</v>
      </c>
      <c r="B30" s="36" t="s">
        <v>193</v>
      </c>
    </row>
    <row r="31" spans="1:2" x14ac:dyDescent="0.2">
      <c r="A31" s="36" t="s">
        <v>4</v>
      </c>
      <c r="B31" s="36" t="s">
        <v>194</v>
      </c>
    </row>
    <row r="32" spans="1:2" x14ac:dyDescent="0.2">
      <c r="A32" s="36" t="s">
        <v>4</v>
      </c>
      <c r="B32" s="36" t="s">
        <v>195</v>
      </c>
    </row>
    <row r="33" spans="1:2" x14ac:dyDescent="0.2">
      <c r="A33" s="36" t="s">
        <v>4</v>
      </c>
      <c r="B33" s="36" t="s">
        <v>176</v>
      </c>
    </row>
    <row r="34" spans="1:2" x14ac:dyDescent="0.2">
      <c r="A34" s="36" t="s">
        <v>4</v>
      </c>
      <c r="B34" s="36" t="s">
        <v>196</v>
      </c>
    </row>
    <row r="35" spans="1:2" x14ac:dyDescent="0.2">
      <c r="A35" s="36" t="s">
        <v>4</v>
      </c>
      <c r="B35" s="36" t="s">
        <v>197</v>
      </c>
    </row>
    <row r="36" spans="1:2" x14ac:dyDescent="0.2">
      <c r="A36" s="36" t="s">
        <v>4</v>
      </c>
      <c r="B36" s="36" t="s">
        <v>198</v>
      </c>
    </row>
    <row r="37" spans="1:2" x14ac:dyDescent="0.2">
      <c r="A37" s="36" t="s">
        <v>4</v>
      </c>
      <c r="B37" s="36" t="s">
        <v>199</v>
      </c>
    </row>
    <row r="38" spans="1:2" x14ac:dyDescent="0.2">
      <c r="A38" s="36" t="s">
        <v>4</v>
      </c>
      <c r="B38" s="36" t="s">
        <v>200</v>
      </c>
    </row>
    <row r="39" spans="1:2" x14ac:dyDescent="0.2">
      <c r="A39" s="36" t="s">
        <v>4</v>
      </c>
      <c r="B39" s="36" t="s">
        <v>201</v>
      </c>
    </row>
    <row r="40" spans="1:2" x14ac:dyDescent="0.2">
      <c r="A40" s="36" t="s">
        <v>4</v>
      </c>
      <c r="B40" s="36" t="s">
        <v>202</v>
      </c>
    </row>
    <row r="41" spans="1:2" x14ac:dyDescent="0.2">
      <c r="A41" s="36" t="s">
        <v>4</v>
      </c>
      <c r="B41" s="36" t="s">
        <v>203</v>
      </c>
    </row>
    <row r="42" spans="1:2" x14ac:dyDescent="0.2">
      <c r="A42" s="36" t="s">
        <v>4</v>
      </c>
      <c r="B42" s="36" t="s">
        <v>204</v>
      </c>
    </row>
    <row r="43" spans="1:2" ht="16" customHeight="1" x14ac:dyDescent="0.2">
      <c r="A43" s="36" t="s">
        <v>4</v>
      </c>
      <c r="B43" s="36" t="s">
        <v>177</v>
      </c>
    </row>
    <row r="44" spans="1:2" x14ac:dyDescent="0.2">
      <c r="A44" s="36" t="s">
        <v>4</v>
      </c>
      <c r="B44" s="36" t="s">
        <v>205</v>
      </c>
    </row>
    <row r="45" spans="1:2" x14ac:dyDescent="0.2">
      <c r="A45" s="36" t="s">
        <v>4</v>
      </c>
      <c r="B45" s="36" t="s">
        <v>206</v>
      </c>
    </row>
    <row r="46" spans="1:2" x14ac:dyDescent="0.2">
      <c r="A46" s="36" t="s">
        <v>4</v>
      </c>
      <c r="B46" s="36" t="s">
        <v>207</v>
      </c>
    </row>
    <row r="47" spans="1:2" x14ac:dyDescent="0.2">
      <c r="A47" s="36" t="s">
        <v>4</v>
      </c>
      <c r="B47" s="36" t="s">
        <v>175</v>
      </c>
    </row>
    <row r="48" spans="1:2" ht="17" x14ac:dyDescent="0.2">
      <c r="A48" s="36" t="s">
        <v>4</v>
      </c>
      <c r="B48" s="36" t="s">
        <v>208</v>
      </c>
    </row>
    <row r="49" spans="1:2" ht="17" x14ac:dyDescent="0.2">
      <c r="A49" s="36" t="s">
        <v>4</v>
      </c>
      <c r="B49" s="36" t="s">
        <v>209</v>
      </c>
    </row>
    <row r="50" spans="1:2" ht="17" x14ac:dyDescent="0.2">
      <c r="A50" s="36" t="s">
        <v>4</v>
      </c>
      <c r="B50" s="36" t="s">
        <v>148</v>
      </c>
    </row>
    <row r="51" spans="1:2" ht="17" x14ac:dyDescent="0.2">
      <c r="A51" s="36" t="s">
        <v>4</v>
      </c>
      <c r="B51" s="36" t="s">
        <v>155</v>
      </c>
    </row>
    <row r="52" spans="1:2" ht="17" x14ac:dyDescent="0.2">
      <c r="A52" s="36" t="s">
        <v>4</v>
      </c>
      <c r="B52" s="36" t="s">
        <v>210</v>
      </c>
    </row>
    <row r="53" spans="1:2" ht="17" x14ac:dyDescent="0.2">
      <c r="A53" s="36" t="s">
        <v>4</v>
      </c>
      <c r="B53" s="36" t="s">
        <v>211</v>
      </c>
    </row>
    <row r="54" spans="1:2" ht="17" x14ac:dyDescent="0.2">
      <c r="A54" s="36" t="s">
        <v>4</v>
      </c>
      <c r="B54" s="36" t="s">
        <v>153</v>
      </c>
    </row>
    <row r="55" spans="1:2" ht="17" x14ac:dyDescent="0.2">
      <c r="A55" s="36" t="s">
        <v>4</v>
      </c>
      <c r="B55" s="36" t="s">
        <v>154</v>
      </c>
    </row>
    <row r="56" spans="1:2" ht="17" x14ac:dyDescent="0.2">
      <c r="A56" s="36" t="s">
        <v>4</v>
      </c>
      <c r="B56" s="36" t="s">
        <v>212</v>
      </c>
    </row>
    <row r="57" spans="1:2" ht="17" x14ac:dyDescent="0.2">
      <c r="A57" s="36" t="s">
        <v>4</v>
      </c>
      <c r="B57" s="36" t="s">
        <v>165</v>
      </c>
    </row>
    <row r="58" spans="1:2" ht="17" x14ac:dyDescent="0.2">
      <c r="A58" s="36" t="s">
        <v>4</v>
      </c>
      <c r="B58" s="36" t="s">
        <v>213</v>
      </c>
    </row>
    <row r="59" spans="1:2" ht="17" x14ac:dyDescent="0.2">
      <c r="A59" s="36" t="s">
        <v>4</v>
      </c>
      <c r="B59" s="36" t="s">
        <v>214</v>
      </c>
    </row>
    <row r="60" spans="1:2" ht="17" x14ac:dyDescent="0.2">
      <c r="A60" s="36" t="s">
        <v>4</v>
      </c>
      <c r="B60" s="36" t="s">
        <v>160</v>
      </c>
    </row>
    <row r="61" spans="1:2" ht="17" x14ac:dyDescent="0.2">
      <c r="A61" s="36" t="s">
        <v>4</v>
      </c>
      <c r="B61" s="36" t="s">
        <v>215</v>
      </c>
    </row>
    <row r="62" spans="1:2" ht="17" x14ac:dyDescent="0.2">
      <c r="A62" s="36" t="s">
        <v>4</v>
      </c>
      <c r="B62" s="36" t="s">
        <v>158</v>
      </c>
    </row>
    <row r="63" spans="1:2" ht="17" x14ac:dyDescent="0.2">
      <c r="A63" s="36" t="s">
        <v>4</v>
      </c>
      <c r="B63" s="36" t="s">
        <v>216</v>
      </c>
    </row>
    <row r="64" spans="1:2" ht="17" x14ac:dyDescent="0.2">
      <c r="A64" s="36" t="s">
        <v>4</v>
      </c>
      <c r="B64" s="36" t="s">
        <v>217</v>
      </c>
    </row>
    <row r="65" spans="1:2" ht="17" x14ac:dyDescent="0.2">
      <c r="A65" s="36" t="s">
        <v>4</v>
      </c>
      <c r="B65" s="36" t="s">
        <v>151</v>
      </c>
    </row>
    <row r="66" spans="1:2" ht="17" x14ac:dyDescent="0.2">
      <c r="A66" s="36" t="s">
        <v>4</v>
      </c>
      <c r="B66" s="36" t="s">
        <v>166</v>
      </c>
    </row>
    <row r="67" spans="1:2" ht="17" x14ac:dyDescent="0.2">
      <c r="A67" s="36" t="s">
        <v>4</v>
      </c>
      <c r="B67" s="36" t="s">
        <v>172</v>
      </c>
    </row>
    <row r="68" spans="1:2" ht="17" x14ac:dyDescent="0.2">
      <c r="A68" s="36" t="s">
        <v>4</v>
      </c>
      <c r="B68" s="36" t="s">
        <v>218</v>
      </c>
    </row>
    <row r="69" spans="1:2" ht="16" customHeight="1" x14ac:dyDescent="0.2">
      <c r="A69" s="36" t="s">
        <v>4</v>
      </c>
      <c r="B69" s="36" t="s">
        <v>219</v>
      </c>
    </row>
    <row r="70" spans="1:2" ht="17" x14ac:dyDescent="0.2">
      <c r="A70" s="36" t="s">
        <v>4</v>
      </c>
      <c r="B70" s="36" t="s">
        <v>156</v>
      </c>
    </row>
    <row r="71" spans="1:2" ht="17" x14ac:dyDescent="0.2">
      <c r="A71" s="36" t="s">
        <v>4</v>
      </c>
      <c r="B71" s="36" t="s">
        <v>167</v>
      </c>
    </row>
    <row r="72" spans="1:2" ht="17" x14ac:dyDescent="0.2">
      <c r="A72" s="36" t="s">
        <v>4</v>
      </c>
      <c r="B72" s="36" t="s">
        <v>220</v>
      </c>
    </row>
    <row r="73" spans="1:2" ht="17" x14ac:dyDescent="0.2">
      <c r="A73" s="36" t="s">
        <v>4</v>
      </c>
      <c r="B73" s="36" t="s">
        <v>145</v>
      </c>
    </row>
    <row r="74" spans="1:2" ht="17" x14ac:dyDescent="0.2">
      <c r="A74" s="36" t="s">
        <v>4</v>
      </c>
      <c r="B74" s="36" t="s">
        <v>221</v>
      </c>
    </row>
    <row r="75" spans="1:2" ht="17" x14ac:dyDescent="0.2">
      <c r="A75" s="36" t="s">
        <v>11</v>
      </c>
      <c r="B75" s="36" t="s">
        <v>222</v>
      </c>
    </row>
    <row r="76" spans="1:2" ht="17" x14ac:dyDescent="0.2">
      <c r="A76" s="36" t="s">
        <v>5</v>
      </c>
      <c r="B76" s="36"/>
    </row>
    <row r="77" spans="1:2" ht="17" x14ac:dyDescent="0.2">
      <c r="A77" s="36" t="s">
        <v>6</v>
      </c>
      <c r="B77" s="36" t="s">
        <v>223</v>
      </c>
    </row>
    <row r="78" spans="1:2" ht="17" x14ac:dyDescent="0.2">
      <c r="A78" s="36" t="s">
        <v>7</v>
      </c>
      <c r="B78" s="36" t="s">
        <v>224</v>
      </c>
    </row>
    <row r="79" spans="1:2" ht="17" x14ac:dyDescent="0.2">
      <c r="A79" s="36" t="s">
        <v>8</v>
      </c>
      <c r="B79" s="36"/>
    </row>
    <row r="80" spans="1:2" ht="34" x14ac:dyDescent="0.2">
      <c r="A80" s="36" t="s">
        <v>8</v>
      </c>
      <c r="B80" s="36" t="s">
        <v>225</v>
      </c>
    </row>
    <row r="81" spans="1:2" ht="17" x14ac:dyDescent="0.2">
      <c r="A81" s="36" t="s">
        <v>8</v>
      </c>
      <c r="B81" s="36" t="s">
        <v>223</v>
      </c>
    </row>
    <row r="82" spans="1:2" ht="17" x14ac:dyDescent="0.2">
      <c r="A82" s="36" t="s">
        <v>9</v>
      </c>
      <c r="B82" s="36" t="s">
        <v>226</v>
      </c>
    </row>
    <row r="83" spans="1:2" ht="17" x14ac:dyDescent="0.2">
      <c r="A83" s="36" t="s">
        <v>12</v>
      </c>
      <c r="B83" s="36" t="s">
        <v>147</v>
      </c>
    </row>
    <row r="84" spans="1:2" ht="17" x14ac:dyDescent="0.2">
      <c r="A84" s="36" t="s">
        <v>13</v>
      </c>
      <c r="B84" s="36"/>
    </row>
    <row r="85" spans="1:2" ht="17" x14ac:dyDescent="0.2">
      <c r="A85" s="36" t="s">
        <v>10</v>
      </c>
      <c r="B85" s="36" t="s">
        <v>164</v>
      </c>
    </row>
    <row r="86" spans="1:2" ht="17" x14ac:dyDescent="0.2">
      <c r="A86" s="36" t="s">
        <v>10</v>
      </c>
      <c r="B86" s="36" t="s">
        <v>227</v>
      </c>
    </row>
    <row r="87" spans="1:2" ht="17" x14ac:dyDescent="0.2">
      <c r="A87" s="36" t="s">
        <v>10</v>
      </c>
      <c r="B87" s="36" t="s">
        <v>228</v>
      </c>
    </row>
    <row r="88" spans="1:2" ht="17" x14ac:dyDescent="0.2">
      <c r="A88" s="36" t="s">
        <v>10</v>
      </c>
      <c r="B88" s="36" t="s">
        <v>229</v>
      </c>
    </row>
    <row r="89" spans="1:2" ht="17" x14ac:dyDescent="0.2">
      <c r="A89" s="36" t="s">
        <v>10</v>
      </c>
      <c r="B89" s="36" t="s">
        <v>230</v>
      </c>
    </row>
    <row r="90" spans="1:2" ht="17" x14ac:dyDescent="0.2">
      <c r="A90" s="36" t="s">
        <v>10</v>
      </c>
      <c r="B90" s="36" t="s">
        <v>184</v>
      </c>
    </row>
    <row r="91" spans="1:2" ht="17" x14ac:dyDescent="0.2">
      <c r="A91" s="36" t="s">
        <v>14</v>
      </c>
      <c r="B91" s="36" t="s">
        <v>231</v>
      </c>
    </row>
    <row r="92" spans="1:2" ht="17" x14ac:dyDescent="0.2">
      <c r="A92" s="36" t="s">
        <v>15</v>
      </c>
      <c r="B92" s="36" t="s">
        <v>232</v>
      </c>
    </row>
    <row r="93" spans="1:2" ht="17" x14ac:dyDescent="0.2">
      <c r="A93" s="36" t="s">
        <v>16</v>
      </c>
      <c r="B93" s="36" t="s">
        <v>233</v>
      </c>
    </row>
    <row r="94" spans="1:2" ht="17" x14ac:dyDescent="0.2">
      <c r="A94" s="36" t="s">
        <v>17</v>
      </c>
      <c r="B94" s="36"/>
    </row>
    <row r="95" spans="1:2" ht="17" x14ac:dyDescent="0.2">
      <c r="A95" s="36" t="s">
        <v>17</v>
      </c>
      <c r="B95" s="36" t="s">
        <v>234</v>
      </c>
    </row>
    <row r="96" spans="1:2" ht="17" x14ac:dyDescent="0.2">
      <c r="A96" s="36" t="s">
        <v>17</v>
      </c>
      <c r="B96" s="36" t="s">
        <v>223</v>
      </c>
    </row>
    <row r="97" spans="1:2" ht="17" x14ac:dyDescent="0.2">
      <c r="A97" s="36" t="s">
        <v>18</v>
      </c>
      <c r="B97" s="36" t="s">
        <v>235</v>
      </c>
    </row>
    <row r="98" spans="1:2" ht="17" x14ac:dyDescent="0.2">
      <c r="A98" s="36" t="s">
        <v>20</v>
      </c>
      <c r="B98" s="36" t="s">
        <v>161</v>
      </c>
    </row>
    <row r="99" spans="1:2" ht="17" x14ac:dyDescent="0.2">
      <c r="A99" s="36" t="s">
        <v>21</v>
      </c>
      <c r="B99" s="36" t="s">
        <v>236</v>
      </c>
    </row>
    <row r="100" spans="1:2" ht="17" x14ac:dyDescent="0.2">
      <c r="A100" s="36" t="s">
        <v>21</v>
      </c>
      <c r="B100" s="36" t="s">
        <v>198</v>
      </c>
    </row>
    <row r="101" spans="1:2" ht="17" x14ac:dyDescent="0.2">
      <c r="A101" s="36" t="s">
        <v>21</v>
      </c>
      <c r="B101" s="36" t="s">
        <v>199</v>
      </c>
    </row>
    <row r="102" spans="1:2" ht="17" x14ac:dyDescent="0.2">
      <c r="A102" s="36" t="s">
        <v>21</v>
      </c>
      <c r="B102" s="36" t="s">
        <v>237</v>
      </c>
    </row>
    <row r="103" spans="1:2" ht="17" x14ac:dyDescent="0.2">
      <c r="A103" s="36" t="s">
        <v>19</v>
      </c>
      <c r="B103" s="36" t="s">
        <v>238</v>
      </c>
    </row>
    <row r="104" spans="1:2" ht="17" x14ac:dyDescent="0.2">
      <c r="A104" s="36" t="s">
        <v>31</v>
      </c>
      <c r="B104" s="36" t="s">
        <v>239</v>
      </c>
    </row>
    <row r="105" spans="1:2" ht="17" x14ac:dyDescent="0.2">
      <c r="A105" s="36" t="s">
        <v>31</v>
      </c>
      <c r="B105" s="36" t="s">
        <v>240</v>
      </c>
    </row>
    <row r="106" spans="1:2" ht="34" x14ac:dyDescent="0.2">
      <c r="A106" s="36" t="s">
        <v>31</v>
      </c>
      <c r="B106" s="36" t="s">
        <v>241</v>
      </c>
    </row>
    <row r="107" spans="1:2" ht="17" x14ac:dyDescent="0.2">
      <c r="A107" s="36" t="s">
        <v>22</v>
      </c>
      <c r="B107" s="36" t="s">
        <v>242</v>
      </c>
    </row>
    <row r="108" spans="1:2" ht="17" x14ac:dyDescent="0.2">
      <c r="A108" s="36" t="s">
        <v>23</v>
      </c>
      <c r="B108" s="36" t="s">
        <v>243</v>
      </c>
    </row>
    <row r="109" spans="1:2" ht="17" x14ac:dyDescent="0.2">
      <c r="A109" s="36" t="s">
        <v>24</v>
      </c>
      <c r="B109" s="36"/>
    </row>
    <row r="110" spans="1:2" ht="17" x14ac:dyDescent="0.2">
      <c r="A110" s="36" t="s">
        <v>25</v>
      </c>
      <c r="B110" s="36" t="s">
        <v>244</v>
      </c>
    </row>
    <row r="111" spans="1:2" ht="17" x14ac:dyDescent="0.2">
      <c r="A111" s="36" t="s">
        <v>32</v>
      </c>
      <c r="B111" s="36" t="s">
        <v>245</v>
      </c>
    </row>
    <row r="112" spans="1:2" ht="17" x14ac:dyDescent="0.2">
      <c r="A112" s="36" t="s">
        <v>26</v>
      </c>
      <c r="B112" s="36" t="s">
        <v>246</v>
      </c>
    </row>
    <row r="113" spans="1:2" ht="17" x14ac:dyDescent="0.2">
      <c r="A113" s="36" t="s">
        <v>27</v>
      </c>
      <c r="B113" s="36" t="s">
        <v>247</v>
      </c>
    </row>
    <row r="114" spans="1:2" ht="17" x14ac:dyDescent="0.2">
      <c r="A114" s="36" t="s">
        <v>28</v>
      </c>
      <c r="B114" s="36" t="s">
        <v>248</v>
      </c>
    </row>
    <row r="115" spans="1:2" ht="17" x14ac:dyDescent="0.2">
      <c r="A115" s="36" t="s">
        <v>29</v>
      </c>
      <c r="B115" s="36"/>
    </row>
    <row r="116" spans="1:2" ht="17" x14ac:dyDescent="0.2">
      <c r="A116" s="36" t="s">
        <v>30</v>
      </c>
      <c r="B116" s="36"/>
    </row>
    <row r="117" spans="1:2" ht="17" x14ac:dyDescent="0.2">
      <c r="A117" s="36" t="s">
        <v>33</v>
      </c>
      <c r="B117" s="36" t="s">
        <v>249</v>
      </c>
    </row>
    <row r="118" spans="1:2" ht="34" x14ac:dyDescent="0.2">
      <c r="A118" s="36" t="s">
        <v>34</v>
      </c>
      <c r="B118" s="36" t="s">
        <v>250</v>
      </c>
    </row>
    <row r="119" spans="1:2" ht="17" x14ac:dyDescent="0.2">
      <c r="A119" s="36" t="s">
        <v>35</v>
      </c>
      <c r="B119" s="36" t="s">
        <v>251</v>
      </c>
    </row>
    <row r="120" spans="1:2" ht="17" x14ac:dyDescent="0.2">
      <c r="A120" s="36" t="s">
        <v>35</v>
      </c>
      <c r="B120" s="36" t="s">
        <v>252</v>
      </c>
    </row>
    <row r="121" spans="1:2" ht="17" x14ac:dyDescent="0.2">
      <c r="A121" s="36" t="s">
        <v>36</v>
      </c>
      <c r="B121" s="36"/>
    </row>
    <row r="122" spans="1:2" ht="17" x14ac:dyDescent="0.2">
      <c r="A122" s="36" t="s">
        <v>36</v>
      </c>
      <c r="B122" s="36" t="s">
        <v>253</v>
      </c>
    </row>
    <row r="123" spans="1:2" ht="17" x14ac:dyDescent="0.2">
      <c r="A123" s="36" t="s">
        <v>36</v>
      </c>
      <c r="B123" s="36" t="s">
        <v>254</v>
      </c>
    </row>
    <row r="124" spans="1:2" ht="17" x14ac:dyDescent="0.2">
      <c r="A124" s="36" t="s">
        <v>36</v>
      </c>
      <c r="B124" s="36" t="s">
        <v>255</v>
      </c>
    </row>
    <row r="125" spans="1:2" ht="17" x14ac:dyDescent="0.2">
      <c r="A125" s="36" t="s">
        <v>36</v>
      </c>
      <c r="B125" s="36" t="s">
        <v>256</v>
      </c>
    </row>
    <row r="126" spans="1:2" ht="34" x14ac:dyDescent="0.2">
      <c r="A126" s="36" t="s">
        <v>36</v>
      </c>
      <c r="B126" s="36" t="s">
        <v>257</v>
      </c>
    </row>
    <row r="127" spans="1:2" ht="17" x14ac:dyDescent="0.2">
      <c r="A127" s="36" t="s">
        <v>36</v>
      </c>
      <c r="B127" s="36" t="s">
        <v>258</v>
      </c>
    </row>
    <row r="128" spans="1:2" ht="17" x14ac:dyDescent="0.2">
      <c r="A128" s="36" t="s">
        <v>36</v>
      </c>
      <c r="B128" s="36" t="s">
        <v>259</v>
      </c>
    </row>
    <row r="129" spans="1:2" ht="17" x14ac:dyDescent="0.2">
      <c r="A129" s="36" t="s">
        <v>36</v>
      </c>
      <c r="B129" s="36" t="s">
        <v>260</v>
      </c>
    </row>
    <row r="130" spans="1:2" ht="17" x14ac:dyDescent="0.2">
      <c r="A130" s="36" t="s">
        <v>36</v>
      </c>
      <c r="B130" s="36" t="s">
        <v>261</v>
      </c>
    </row>
    <row r="131" spans="1:2" ht="17" x14ac:dyDescent="0.2">
      <c r="A131" s="36" t="s">
        <v>37</v>
      </c>
      <c r="B131" s="36"/>
    </row>
    <row r="132" spans="1:2" ht="17" x14ac:dyDescent="0.2">
      <c r="A132" s="36" t="s">
        <v>39</v>
      </c>
      <c r="B132" s="36" t="s">
        <v>262</v>
      </c>
    </row>
    <row r="133" spans="1:2" ht="17" x14ac:dyDescent="0.2">
      <c r="A133" s="36" t="s">
        <v>38</v>
      </c>
      <c r="B133" s="36" t="s">
        <v>170</v>
      </c>
    </row>
    <row r="134" spans="1:2" ht="17" x14ac:dyDescent="0.2">
      <c r="A134" s="36" t="s">
        <v>40</v>
      </c>
      <c r="B134" s="36" t="s">
        <v>263</v>
      </c>
    </row>
    <row r="135" spans="1:2" ht="17" x14ac:dyDescent="0.2">
      <c r="A135" s="36" t="s">
        <v>41</v>
      </c>
      <c r="B135" s="36" t="s">
        <v>264</v>
      </c>
    </row>
    <row r="136" spans="1:2" ht="17" x14ac:dyDescent="0.2">
      <c r="A136" s="36" t="s">
        <v>42</v>
      </c>
      <c r="B136" s="36" t="s">
        <v>265</v>
      </c>
    </row>
    <row r="137" spans="1:2" ht="17" x14ac:dyDescent="0.2">
      <c r="A137" s="36" t="s">
        <v>42</v>
      </c>
      <c r="B137" s="36" t="s">
        <v>266</v>
      </c>
    </row>
    <row r="138" spans="1:2" ht="17" x14ac:dyDescent="0.2">
      <c r="A138" s="36" t="s">
        <v>42</v>
      </c>
      <c r="B138" s="36" t="s">
        <v>158</v>
      </c>
    </row>
    <row r="139" spans="1:2" ht="17" x14ac:dyDescent="0.2">
      <c r="A139" s="36" t="s">
        <v>44</v>
      </c>
      <c r="B139" s="36" t="s">
        <v>267</v>
      </c>
    </row>
    <row r="140" spans="1:2" ht="17" x14ac:dyDescent="0.2">
      <c r="A140" s="36" t="s">
        <v>43</v>
      </c>
      <c r="B140" s="36" t="s">
        <v>268</v>
      </c>
    </row>
    <row r="141" spans="1:2" ht="34" x14ac:dyDescent="0.2">
      <c r="A141" s="36" t="s">
        <v>45</v>
      </c>
      <c r="B141" s="36" t="s">
        <v>189</v>
      </c>
    </row>
    <row r="142" spans="1:2" ht="17" x14ac:dyDescent="0.2">
      <c r="A142" s="36" t="s">
        <v>45</v>
      </c>
      <c r="B142" s="36" t="s">
        <v>197</v>
      </c>
    </row>
    <row r="143" spans="1:2" ht="17" x14ac:dyDescent="0.2">
      <c r="A143" s="36" t="s">
        <v>49</v>
      </c>
      <c r="B143" s="36" t="s">
        <v>162</v>
      </c>
    </row>
    <row r="144" spans="1:2" ht="17" x14ac:dyDescent="0.2">
      <c r="A144" s="36" t="s">
        <v>46</v>
      </c>
      <c r="B144" s="36" t="s">
        <v>266</v>
      </c>
    </row>
    <row r="145" spans="1:2" ht="17" x14ac:dyDescent="0.2">
      <c r="A145" s="36" t="s">
        <v>46</v>
      </c>
      <c r="B145" s="36" t="s">
        <v>269</v>
      </c>
    </row>
    <row r="146" spans="1:2" ht="17" x14ac:dyDescent="0.2">
      <c r="A146" s="36" t="s">
        <v>46</v>
      </c>
      <c r="B146" s="36" t="s">
        <v>270</v>
      </c>
    </row>
    <row r="147" spans="1:2" ht="17" x14ac:dyDescent="0.2">
      <c r="A147" s="36" t="s">
        <v>46</v>
      </c>
      <c r="B147" s="36" t="s">
        <v>158</v>
      </c>
    </row>
    <row r="148" spans="1:2" ht="17" x14ac:dyDescent="0.2">
      <c r="A148" s="36" t="s">
        <v>46</v>
      </c>
      <c r="B148" s="36" t="s">
        <v>271</v>
      </c>
    </row>
    <row r="149" spans="1:2" ht="16" customHeight="1" x14ac:dyDescent="0.2">
      <c r="A149" s="36" t="s">
        <v>47</v>
      </c>
      <c r="B149" s="36"/>
    </row>
    <row r="150" spans="1:2" ht="17" x14ac:dyDescent="0.2">
      <c r="A150" s="36" t="s">
        <v>48</v>
      </c>
      <c r="B150" s="36" t="s">
        <v>272</v>
      </c>
    </row>
    <row r="151" spans="1:2" ht="17" x14ac:dyDescent="0.2">
      <c r="A151" s="36" t="s">
        <v>50</v>
      </c>
      <c r="B151" s="36" t="s">
        <v>273</v>
      </c>
    </row>
    <row r="152" spans="1:2" ht="17" x14ac:dyDescent="0.2">
      <c r="A152" s="36" t="s">
        <v>51</v>
      </c>
      <c r="B152" s="36" t="s">
        <v>164</v>
      </c>
    </row>
    <row r="153" spans="1:2" ht="17" x14ac:dyDescent="0.2">
      <c r="A153" s="36" t="s">
        <v>51</v>
      </c>
      <c r="B153" s="36" t="s">
        <v>184</v>
      </c>
    </row>
    <row r="154" spans="1:2" ht="17" x14ac:dyDescent="0.2">
      <c r="A154" s="36" t="s">
        <v>52</v>
      </c>
      <c r="B154" s="36" t="s">
        <v>274</v>
      </c>
    </row>
    <row r="155" spans="1:2" ht="17" x14ac:dyDescent="0.2">
      <c r="A155" s="36" t="s">
        <v>52</v>
      </c>
      <c r="B155" s="36" t="s">
        <v>275</v>
      </c>
    </row>
    <row r="156" spans="1:2" ht="17" x14ac:dyDescent="0.2">
      <c r="A156" s="36" t="s">
        <v>53</v>
      </c>
      <c r="B156" s="36" t="s">
        <v>276</v>
      </c>
    </row>
    <row r="157" spans="1:2" ht="17" x14ac:dyDescent="0.2">
      <c r="A157" s="36" t="s">
        <v>54</v>
      </c>
      <c r="B157" s="36"/>
    </row>
    <row r="158" spans="1:2" ht="17" x14ac:dyDescent="0.2">
      <c r="A158" s="36" t="s">
        <v>55</v>
      </c>
      <c r="B158" s="36" t="s">
        <v>277</v>
      </c>
    </row>
    <row r="159" spans="1:2" ht="34" x14ac:dyDescent="0.2">
      <c r="A159" s="36" t="s">
        <v>56</v>
      </c>
      <c r="B159" s="36" t="s">
        <v>278</v>
      </c>
    </row>
    <row r="160" spans="1:2" ht="17" x14ac:dyDescent="0.2">
      <c r="A160" s="36" t="s">
        <v>57</v>
      </c>
      <c r="B160" s="36"/>
    </row>
    <row r="161" spans="1:2" ht="17" x14ac:dyDescent="0.2">
      <c r="A161" s="36" t="s">
        <v>58</v>
      </c>
      <c r="B161" s="36" t="s">
        <v>279</v>
      </c>
    </row>
    <row r="162" spans="1:2" ht="17" x14ac:dyDescent="0.2">
      <c r="A162" s="36" t="s">
        <v>59</v>
      </c>
      <c r="B162" s="36"/>
    </row>
    <row r="163" spans="1:2" ht="17" x14ac:dyDescent="0.2">
      <c r="A163" s="36" t="s">
        <v>63</v>
      </c>
      <c r="B163" s="36" t="s">
        <v>280</v>
      </c>
    </row>
    <row r="164" spans="1:2" ht="17" x14ac:dyDescent="0.2">
      <c r="A164" s="36" t="s">
        <v>60</v>
      </c>
      <c r="B164" s="36"/>
    </row>
    <row r="165" spans="1:2" ht="17" x14ac:dyDescent="0.2">
      <c r="A165" s="36" t="s">
        <v>60</v>
      </c>
      <c r="B165" s="36" t="s">
        <v>253</v>
      </c>
    </row>
    <row r="166" spans="1:2" ht="17" x14ac:dyDescent="0.2">
      <c r="A166" s="36" t="s">
        <v>60</v>
      </c>
      <c r="B166" s="36" t="s">
        <v>175</v>
      </c>
    </row>
    <row r="167" spans="1:2" ht="17" x14ac:dyDescent="0.2">
      <c r="A167" s="36" t="s">
        <v>60</v>
      </c>
      <c r="B167" s="36" t="s">
        <v>160</v>
      </c>
    </row>
    <row r="168" spans="1:2" ht="17" x14ac:dyDescent="0.2">
      <c r="A168" s="36" t="s">
        <v>61</v>
      </c>
      <c r="B168" s="36" t="s">
        <v>281</v>
      </c>
    </row>
    <row r="169" spans="1:2" ht="17" x14ac:dyDescent="0.2">
      <c r="A169" s="36" t="s">
        <v>62</v>
      </c>
      <c r="B169" s="36" t="s">
        <v>190</v>
      </c>
    </row>
    <row r="170" spans="1:2" ht="17" x14ac:dyDescent="0.2">
      <c r="A170" s="36" t="s">
        <v>64</v>
      </c>
      <c r="B170" s="36"/>
    </row>
    <row r="171" spans="1:2" ht="17" x14ac:dyDescent="0.2">
      <c r="A171" s="36" t="s">
        <v>74</v>
      </c>
      <c r="B171" s="36" t="s">
        <v>282</v>
      </c>
    </row>
    <row r="172" spans="1:2" ht="17" x14ac:dyDescent="0.2">
      <c r="A172" s="36" t="s">
        <v>65</v>
      </c>
      <c r="B172" s="36" t="s">
        <v>283</v>
      </c>
    </row>
    <row r="173" spans="1:2" ht="17" x14ac:dyDescent="0.2">
      <c r="A173" s="36" t="s">
        <v>65</v>
      </c>
      <c r="B173" s="36" t="s">
        <v>284</v>
      </c>
    </row>
    <row r="174" spans="1:2" ht="17" x14ac:dyDescent="0.2">
      <c r="A174" s="36" t="s">
        <v>65</v>
      </c>
      <c r="B174" s="36" t="s">
        <v>173</v>
      </c>
    </row>
    <row r="175" spans="1:2" ht="17" x14ac:dyDescent="0.2">
      <c r="A175" s="36" t="s">
        <v>65</v>
      </c>
      <c r="B175" s="36" t="s">
        <v>150</v>
      </c>
    </row>
    <row r="176" spans="1:2" ht="17" x14ac:dyDescent="0.2">
      <c r="A176" s="36" t="s">
        <v>65</v>
      </c>
      <c r="B176" s="36" t="s">
        <v>285</v>
      </c>
    </row>
    <row r="177" spans="1:2" ht="17" x14ac:dyDescent="0.2">
      <c r="A177" s="36" t="s">
        <v>65</v>
      </c>
      <c r="B177" s="36" t="s">
        <v>286</v>
      </c>
    </row>
    <row r="178" spans="1:2" ht="17" x14ac:dyDescent="0.2">
      <c r="A178" s="36" t="s">
        <v>65</v>
      </c>
      <c r="B178" s="36" t="s">
        <v>287</v>
      </c>
    </row>
    <row r="179" spans="1:2" ht="17" x14ac:dyDescent="0.2">
      <c r="A179" s="36" t="s">
        <v>65</v>
      </c>
      <c r="B179" s="36" t="s">
        <v>288</v>
      </c>
    </row>
    <row r="180" spans="1:2" ht="17" x14ac:dyDescent="0.2">
      <c r="A180" s="36" t="s">
        <v>65</v>
      </c>
      <c r="B180" s="36" t="s">
        <v>266</v>
      </c>
    </row>
    <row r="181" spans="1:2" ht="17" x14ac:dyDescent="0.2">
      <c r="A181" s="36" t="s">
        <v>65</v>
      </c>
      <c r="B181" s="36" t="s">
        <v>289</v>
      </c>
    </row>
    <row r="182" spans="1:2" ht="17" x14ac:dyDescent="0.2">
      <c r="A182" s="36" t="s">
        <v>65</v>
      </c>
      <c r="B182" s="36" t="s">
        <v>269</v>
      </c>
    </row>
    <row r="183" spans="1:2" ht="34" x14ac:dyDescent="0.2">
      <c r="A183" s="36" t="s">
        <v>65</v>
      </c>
      <c r="B183" s="36" t="s">
        <v>257</v>
      </c>
    </row>
    <row r="184" spans="1:2" ht="17" x14ac:dyDescent="0.2">
      <c r="A184" s="36" t="s">
        <v>65</v>
      </c>
      <c r="B184" s="36" t="s">
        <v>155</v>
      </c>
    </row>
    <row r="185" spans="1:2" ht="17" x14ac:dyDescent="0.2">
      <c r="A185" s="36" t="s">
        <v>65</v>
      </c>
      <c r="B185" s="36" t="s">
        <v>290</v>
      </c>
    </row>
    <row r="186" spans="1:2" ht="17" x14ac:dyDescent="0.2">
      <c r="A186" s="36" t="s">
        <v>65</v>
      </c>
      <c r="B186" s="36" t="s">
        <v>168</v>
      </c>
    </row>
    <row r="187" spans="1:2" ht="17" x14ac:dyDescent="0.2">
      <c r="A187" s="36" t="s">
        <v>65</v>
      </c>
      <c r="B187" s="36" t="s">
        <v>291</v>
      </c>
    </row>
    <row r="188" spans="1:2" ht="17" x14ac:dyDescent="0.2">
      <c r="A188" s="36" t="s">
        <v>65</v>
      </c>
      <c r="B188" s="36" t="s">
        <v>153</v>
      </c>
    </row>
    <row r="189" spans="1:2" ht="17" x14ac:dyDescent="0.2">
      <c r="A189" s="36" t="s">
        <v>65</v>
      </c>
      <c r="B189" s="36" t="s">
        <v>292</v>
      </c>
    </row>
    <row r="190" spans="1:2" ht="17" x14ac:dyDescent="0.2">
      <c r="A190" s="36" t="s">
        <v>65</v>
      </c>
      <c r="B190" s="36" t="s">
        <v>158</v>
      </c>
    </row>
    <row r="191" spans="1:2" ht="17" x14ac:dyDescent="0.2">
      <c r="A191" s="36" t="s">
        <v>65</v>
      </c>
      <c r="B191" s="36" t="s">
        <v>293</v>
      </c>
    </row>
    <row r="192" spans="1:2" ht="17" x14ac:dyDescent="0.2">
      <c r="A192" s="36" t="s">
        <v>65</v>
      </c>
      <c r="B192" s="36" t="s">
        <v>294</v>
      </c>
    </row>
    <row r="193" spans="1:2" ht="17" x14ac:dyDescent="0.2">
      <c r="A193" s="36" t="s">
        <v>65</v>
      </c>
      <c r="B193" s="36" t="s">
        <v>271</v>
      </c>
    </row>
    <row r="194" spans="1:2" ht="17" x14ac:dyDescent="0.2">
      <c r="A194" s="36" t="s">
        <v>75</v>
      </c>
      <c r="B194" s="36" t="s">
        <v>275</v>
      </c>
    </row>
    <row r="195" spans="1:2" ht="17" x14ac:dyDescent="0.2">
      <c r="A195" s="36" t="s">
        <v>75</v>
      </c>
      <c r="B195" s="36" t="s">
        <v>295</v>
      </c>
    </row>
    <row r="196" spans="1:2" ht="17" x14ac:dyDescent="0.2">
      <c r="A196" s="36" t="s">
        <v>66</v>
      </c>
      <c r="B196" s="36" t="s">
        <v>296</v>
      </c>
    </row>
    <row r="197" spans="1:2" ht="17" x14ac:dyDescent="0.2">
      <c r="A197" s="36" t="s">
        <v>67</v>
      </c>
      <c r="B197" s="36" t="s">
        <v>297</v>
      </c>
    </row>
    <row r="198" spans="1:2" ht="17" x14ac:dyDescent="0.2">
      <c r="A198" s="36" t="s">
        <v>68</v>
      </c>
      <c r="B198" s="36"/>
    </row>
    <row r="199" spans="1:2" ht="17" x14ac:dyDescent="0.2">
      <c r="A199" s="36" t="s">
        <v>69</v>
      </c>
      <c r="B199" s="36" t="s">
        <v>266</v>
      </c>
    </row>
    <row r="200" spans="1:2" ht="17" x14ac:dyDescent="0.2">
      <c r="A200" s="36" t="s">
        <v>69</v>
      </c>
      <c r="B200" s="36" t="s">
        <v>213</v>
      </c>
    </row>
    <row r="201" spans="1:2" ht="17" x14ac:dyDescent="0.2">
      <c r="A201" s="36" t="s">
        <v>69</v>
      </c>
      <c r="B201" s="36" t="s">
        <v>298</v>
      </c>
    </row>
    <row r="202" spans="1:2" ht="16" customHeight="1" x14ac:dyDescent="0.2">
      <c r="A202" s="36" t="s">
        <v>76</v>
      </c>
      <c r="B202" s="36"/>
    </row>
    <row r="203" spans="1:2" ht="17" x14ac:dyDescent="0.2">
      <c r="A203" s="36" t="s">
        <v>70</v>
      </c>
      <c r="B203" s="36"/>
    </row>
    <row r="204" spans="1:2" ht="17" x14ac:dyDescent="0.2">
      <c r="A204" s="36" t="s">
        <v>71</v>
      </c>
      <c r="B204" s="36"/>
    </row>
    <row r="205" spans="1:2" ht="17" x14ac:dyDescent="0.2">
      <c r="A205" s="36" t="s">
        <v>71</v>
      </c>
      <c r="B205" s="36" t="s">
        <v>299</v>
      </c>
    </row>
    <row r="206" spans="1:2" ht="17" x14ac:dyDescent="0.2">
      <c r="A206" s="36" t="s">
        <v>71</v>
      </c>
      <c r="B206" s="36" t="s">
        <v>300</v>
      </c>
    </row>
    <row r="207" spans="1:2" ht="34" x14ac:dyDescent="0.2">
      <c r="A207" s="36" t="s">
        <v>77</v>
      </c>
      <c r="B207" s="36" t="s">
        <v>301</v>
      </c>
    </row>
    <row r="208" spans="1:2" ht="34" x14ac:dyDescent="0.2">
      <c r="A208" s="36" t="s">
        <v>78</v>
      </c>
      <c r="B208" s="36" t="s">
        <v>302</v>
      </c>
    </row>
    <row r="209" spans="1:2" ht="17" x14ac:dyDescent="0.2">
      <c r="A209" s="36" t="s">
        <v>72</v>
      </c>
      <c r="B209" s="36"/>
    </row>
    <row r="210" spans="1:2" ht="17" x14ac:dyDescent="0.2">
      <c r="A210" s="36" t="s">
        <v>73</v>
      </c>
      <c r="B210" s="36" t="s">
        <v>303</v>
      </c>
    </row>
    <row r="211" spans="1:2" ht="17" x14ac:dyDescent="0.2">
      <c r="A211" s="36" t="s">
        <v>79</v>
      </c>
      <c r="B211" s="36" t="s">
        <v>304</v>
      </c>
    </row>
    <row r="212" spans="1:2" ht="17" x14ac:dyDescent="0.2">
      <c r="A212" s="36" t="s">
        <v>80</v>
      </c>
      <c r="B212" s="36" t="s">
        <v>305</v>
      </c>
    </row>
    <row r="213" spans="1:2" ht="17" x14ac:dyDescent="0.2">
      <c r="A213" s="36" t="s">
        <v>83</v>
      </c>
      <c r="B213" s="36" t="s">
        <v>247</v>
      </c>
    </row>
    <row r="214" spans="1:2" ht="17" x14ac:dyDescent="0.2">
      <c r="A214" s="36" t="s">
        <v>84</v>
      </c>
      <c r="B214" s="36" t="s">
        <v>247</v>
      </c>
    </row>
    <row r="215" spans="1:2" ht="17" x14ac:dyDescent="0.2">
      <c r="A215" s="36" t="s">
        <v>85</v>
      </c>
      <c r="B215" s="36" t="s">
        <v>247</v>
      </c>
    </row>
    <row r="216" spans="1:2" ht="16" customHeight="1" x14ac:dyDescent="0.2">
      <c r="A216" s="36" t="s">
        <v>86</v>
      </c>
      <c r="B216" s="36" t="s">
        <v>306</v>
      </c>
    </row>
    <row r="217" spans="1:2" ht="17" x14ac:dyDescent="0.2">
      <c r="A217" s="36" t="s">
        <v>87</v>
      </c>
      <c r="B217" s="36" t="s">
        <v>307</v>
      </c>
    </row>
    <row r="218" spans="1:2" ht="17" x14ac:dyDescent="0.2">
      <c r="A218" s="36" t="s">
        <v>81</v>
      </c>
      <c r="B218" s="36" t="s">
        <v>308</v>
      </c>
    </row>
    <row r="219" spans="1:2" ht="17" x14ac:dyDescent="0.2">
      <c r="A219" s="36" t="s">
        <v>81</v>
      </c>
      <c r="B219" s="36" t="s">
        <v>309</v>
      </c>
    </row>
    <row r="220" spans="1:2" ht="17" x14ac:dyDescent="0.2">
      <c r="A220" s="36" t="s">
        <v>82</v>
      </c>
      <c r="B220" s="36" t="s">
        <v>310</v>
      </c>
    </row>
    <row r="221" spans="1:2" ht="17" x14ac:dyDescent="0.2">
      <c r="A221" s="36" t="s">
        <v>88</v>
      </c>
      <c r="B221" s="36" t="s">
        <v>266</v>
      </c>
    </row>
    <row r="222" spans="1:2" ht="17" x14ac:dyDescent="0.2">
      <c r="A222" s="36" t="s">
        <v>89</v>
      </c>
      <c r="B222" s="36"/>
    </row>
    <row r="223" spans="1:2" ht="17" x14ac:dyDescent="0.2">
      <c r="A223" s="36" t="s">
        <v>90</v>
      </c>
      <c r="B223" s="36" t="s">
        <v>211</v>
      </c>
    </row>
    <row r="224" spans="1:2" ht="34" x14ac:dyDescent="0.2">
      <c r="A224" s="36" t="s">
        <v>91</v>
      </c>
      <c r="B224" s="36" t="s">
        <v>311</v>
      </c>
    </row>
    <row r="225" spans="1:2" ht="17" x14ac:dyDescent="0.2">
      <c r="A225" s="36" t="s">
        <v>92</v>
      </c>
      <c r="B225" s="36"/>
    </row>
    <row r="226" spans="1:2" ht="17" x14ac:dyDescent="0.2">
      <c r="A226" s="36" t="s">
        <v>92</v>
      </c>
      <c r="B226" s="36" t="s">
        <v>312</v>
      </c>
    </row>
    <row r="227" spans="1:2" ht="17" x14ac:dyDescent="0.2">
      <c r="A227" s="36" t="s">
        <v>92</v>
      </c>
      <c r="B227" s="36" t="s">
        <v>313</v>
      </c>
    </row>
    <row r="228" spans="1:2" ht="17" x14ac:dyDescent="0.2">
      <c r="A228" s="36" t="s">
        <v>92</v>
      </c>
      <c r="B228" s="36" t="s">
        <v>314</v>
      </c>
    </row>
    <row r="229" spans="1:2" ht="17" x14ac:dyDescent="0.2">
      <c r="A229" s="36" t="s">
        <v>92</v>
      </c>
      <c r="B229" s="36" t="s">
        <v>315</v>
      </c>
    </row>
    <row r="230" spans="1:2" ht="17" x14ac:dyDescent="0.2">
      <c r="A230" s="36" t="s">
        <v>92</v>
      </c>
      <c r="B230" s="36" t="s">
        <v>316</v>
      </c>
    </row>
    <row r="231" spans="1:2" ht="17" x14ac:dyDescent="0.2">
      <c r="A231" s="36" t="s">
        <v>92</v>
      </c>
      <c r="B231" s="36" t="s">
        <v>317</v>
      </c>
    </row>
    <row r="232" spans="1:2" ht="17" x14ac:dyDescent="0.2">
      <c r="A232" s="36" t="s">
        <v>92</v>
      </c>
      <c r="B232" s="36" t="s">
        <v>318</v>
      </c>
    </row>
    <row r="233" spans="1:2" ht="17" x14ac:dyDescent="0.2">
      <c r="A233" s="36" t="s">
        <v>92</v>
      </c>
      <c r="B233" s="36" t="s">
        <v>215</v>
      </c>
    </row>
    <row r="234" spans="1:2" ht="17" x14ac:dyDescent="0.2">
      <c r="A234" s="36" t="s">
        <v>92</v>
      </c>
      <c r="B234" s="36" t="s">
        <v>319</v>
      </c>
    </row>
    <row r="235" spans="1:2" ht="17" x14ac:dyDescent="0.2">
      <c r="A235" s="36" t="s">
        <v>93</v>
      </c>
      <c r="B235" s="36"/>
    </row>
    <row r="236" spans="1:2" ht="17" x14ac:dyDescent="0.2">
      <c r="A236" s="36" t="s">
        <v>93</v>
      </c>
      <c r="B236" s="36" t="s">
        <v>175</v>
      </c>
    </row>
    <row r="237" spans="1:2" ht="17" x14ac:dyDescent="0.2">
      <c r="A237" s="36" t="s">
        <v>93</v>
      </c>
      <c r="B237" s="36" t="s">
        <v>320</v>
      </c>
    </row>
    <row r="238" spans="1:2" ht="17" x14ac:dyDescent="0.2">
      <c r="A238" s="36" t="s">
        <v>93</v>
      </c>
      <c r="B238" s="36" t="s">
        <v>321</v>
      </c>
    </row>
    <row r="239" spans="1:2" ht="17" x14ac:dyDescent="0.2">
      <c r="A239" s="36" t="s">
        <v>93</v>
      </c>
      <c r="B239" s="36" t="s">
        <v>322</v>
      </c>
    </row>
    <row r="240" spans="1:2" ht="34" x14ac:dyDescent="0.2">
      <c r="A240" s="36" t="s">
        <v>93</v>
      </c>
      <c r="B240" s="36" t="s">
        <v>323</v>
      </c>
    </row>
    <row r="241" spans="1:2" ht="17" x14ac:dyDescent="0.2">
      <c r="A241" s="36" t="s">
        <v>98</v>
      </c>
      <c r="B241" s="36"/>
    </row>
    <row r="242" spans="1:2" ht="17" x14ac:dyDescent="0.2">
      <c r="A242" s="36" t="s">
        <v>99</v>
      </c>
      <c r="B242" s="36" t="s">
        <v>153</v>
      </c>
    </row>
    <row r="243" spans="1:2" ht="17" x14ac:dyDescent="0.2">
      <c r="A243" s="36" t="s">
        <v>94</v>
      </c>
      <c r="B243" s="36" t="s">
        <v>292</v>
      </c>
    </row>
    <row r="244" spans="1:2" ht="17" x14ac:dyDescent="0.2">
      <c r="A244" s="36" t="s">
        <v>95</v>
      </c>
      <c r="B244" s="36" t="s">
        <v>266</v>
      </c>
    </row>
    <row r="245" spans="1:2" ht="17" x14ac:dyDescent="0.2">
      <c r="A245" s="36" t="s">
        <v>95</v>
      </c>
      <c r="B245" s="36" t="s">
        <v>324</v>
      </c>
    </row>
    <row r="246" spans="1:2" ht="17" x14ac:dyDescent="0.2">
      <c r="A246" s="36" t="s">
        <v>96</v>
      </c>
      <c r="B246" s="36" t="s">
        <v>325</v>
      </c>
    </row>
    <row r="247" spans="1:2" ht="17" x14ac:dyDescent="0.2">
      <c r="A247" s="36" t="s">
        <v>100</v>
      </c>
      <c r="B247" s="36"/>
    </row>
    <row r="248" spans="1:2" ht="34" x14ac:dyDescent="0.2">
      <c r="A248" s="36" t="s">
        <v>100</v>
      </c>
      <c r="B248" s="36" t="s">
        <v>326</v>
      </c>
    </row>
    <row r="249" spans="1:2" ht="17" x14ac:dyDescent="0.2">
      <c r="A249" s="36" t="s">
        <v>97</v>
      </c>
      <c r="B249" s="36" t="s">
        <v>327</v>
      </c>
    </row>
    <row r="250" spans="1:2" ht="17" x14ac:dyDescent="0.2">
      <c r="A250" s="36" t="s">
        <v>101</v>
      </c>
      <c r="B250" s="36" t="s">
        <v>328</v>
      </c>
    </row>
    <row r="251" spans="1:2" ht="17" x14ac:dyDescent="0.2">
      <c r="A251" s="36" t="s">
        <v>102</v>
      </c>
      <c r="B251" s="36"/>
    </row>
    <row r="252" spans="1:2" ht="16" customHeight="1" x14ac:dyDescent="0.2">
      <c r="A252" s="36" t="s">
        <v>102</v>
      </c>
      <c r="B252" s="36" t="s">
        <v>266</v>
      </c>
    </row>
    <row r="253" spans="1:2" ht="17" x14ac:dyDescent="0.2">
      <c r="A253" s="36" t="s">
        <v>105</v>
      </c>
      <c r="B253" s="36" t="s">
        <v>329</v>
      </c>
    </row>
    <row r="254" spans="1:2" ht="17" x14ac:dyDescent="0.2">
      <c r="A254" s="36" t="s">
        <v>103</v>
      </c>
      <c r="B254" s="36" t="s">
        <v>330</v>
      </c>
    </row>
    <row r="255" spans="1:2" ht="34" x14ac:dyDescent="0.2">
      <c r="A255" s="36" t="s">
        <v>104</v>
      </c>
      <c r="B255" s="36" t="s">
        <v>331</v>
      </c>
    </row>
    <row r="256" spans="1:2" ht="17" x14ac:dyDescent="0.2">
      <c r="A256" s="36" t="s">
        <v>104</v>
      </c>
      <c r="B256" s="36" t="s">
        <v>266</v>
      </c>
    </row>
    <row r="257" spans="1:2" ht="17" x14ac:dyDescent="0.2">
      <c r="A257" s="36" t="s">
        <v>104</v>
      </c>
      <c r="B257" s="36" t="s">
        <v>332</v>
      </c>
    </row>
    <row r="258" spans="1:2" ht="17" x14ac:dyDescent="0.2">
      <c r="A258" s="36" t="s">
        <v>104</v>
      </c>
      <c r="B258" s="36" t="s">
        <v>333</v>
      </c>
    </row>
    <row r="259" spans="1:2" ht="34" x14ac:dyDescent="0.2">
      <c r="A259" s="36" t="s">
        <v>104</v>
      </c>
      <c r="B259" s="36" t="s">
        <v>225</v>
      </c>
    </row>
    <row r="260" spans="1:2" ht="34" x14ac:dyDescent="0.2">
      <c r="A260" s="36" t="s">
        <v>104</v>
      </c>
      <c r="B260" s="36" t="s">
        <v>334</v>
      </c>
    </row>
    <row r="261" spans="1:2" ht="17" x14ac:dyDescent="0.2">
      <c r="A261" s="36" t="s">
        <v>104</v>
      </c>
      <c r="B261" s="36" t="s">
        <v>335</v>
      </c>
    </row>
    <row r="262" spans="1:2" ht="17" x14ac:dyDescent="0.2">
      <c r="A262" s="36" t="s">
        <v>106</v>
      </c>
      <c r="B262" s="36" t="s">
        <v>159</v>
      </c>
    </row>
    <row r="263" spans="1:2" ht="17" x14ac:dyDescent="0.2">
      <c r="A263" s="36" t="s">
        <v>106</v>
      </c>
      <c r="B263" s="36" t="s">
        <v>237</v>
      </c>
    </row>
    <row r="264" spans="1:2" ht="17" x14ac:dyDescent="0.2">
      <c r="A264" s="36" t="s">
        <v>107</v>
      </c>
      <c r="B264" s="36" t="s">
        <v>336</v>
      </c>
    </row>
    <row r="265" spans="1:2" ht="17" x14ac:dyDescent="0.2">
      <c r="A265" s="36" t="s">
        <v>108</v>
      </c>
      <c r="B265" s="36" t="s">
        <v>151</v>
      </c>
    </row>
    <row r="266" spans="1:2" ht="17" x14ac:dyDescent="0.2">
      <c r="A266" s="36" t="s">
        <v>113</v>
      </c>
      <c r="B266" s="36" t="s">
        <v>337</v>
      </c>
    </row>
    <row r="267" spans="1:2" ht="17" x14ac:dyDescent="0.2">
      <c r="A267" s="36" t="s">
        <v>109</v>
      </c>
      <c r="B267" s="36" t="s">
        <v>152</v>
      </c>
    </row>
    <row r="268" spans="1:2" ht="17" x14ac:dyDescent="0.2">
      <c r="A268" s="36" t="s">
        <v>114</v>
      </c>
      <c r="B268" s="36" t="s">
        <v>294</v>
      </c>
    </row>
    <row r="269" spans="1:2" ht="17" x14ac:dyDescent="0.2">
      <c r="A269" s="36" t="s">
        <v>115</v>
      </c>
      <c r="B269" s="36"/>
    </row>
    <row r="270" spans="1:2" ht="17" x14ac:dyDescent="0.2">
      <c r="A270" s="36" t="s">
        <v>110</v>
      </c>
      <c r="B270" s="36" t="s">
        <v>338</v>
      </c>
    </row>
    <row r="271" spans="1:2" ht="17" x14ac:dyDescent="0.2">
      <c r="A271" s="36" t="s">
        <v>111</v>
      </c>
      <c r="B271" s="36"/>
    </row>
    <row r="272" spans="1:2" ht="17" x14ac:dyDescent="0.2">
      <c r="A272" s="36" t="s">
        <v>116</v>
      </c>
      <c r="B272" s="36" t="s">
        <v>279</v>
      </c>
    </row>
    <row r="273" spans="1:2" ht="17" x14ac:dyDescent="0.2">
      <c r="A273" s="36" t="s">
        <v>112</v>
      </c>
      <c r="B273" s="36"/>
    </row>
    <row r="274" spans="1:2" ht="17" x14ac:dyDescent="0.2">
      <c r="A274" s="36" t="s">
        <v>112</v>
      </c>
      <c r="B274" s="36" t="s">
        <v>339</v>
      </c>
    </row>
    <row r="275" spans="1:2" ht="17" x14ac:dyDescent="0.2">
      <c r="A275" s="36" t="s">
        <v>112</v>
      </c>
      <c r="B275" s="36" t="s">
        <v>322</v>
      </c>
    </row>
    <row r="276" spans="1:2" ht="17" x14ac:dyDescent="0.2">
      <c r="A276" s="36" t="s">
        <v>112</v>
      </c>
      <c r="B276" s="36" t="s">
        <v>158</v>
      </c>
    </row>
    <row r="277" spans="1:2" ht="34" x14ac:dyDescent="0.2">
      <c r="A277" s="36" t="s">
        <v>112</v>
      </c>
      <c r="B277" s="36" t="s">
        <v>323</v>
      </c>
    </row>
    <row r="278" spans="1:2" ht="17" x14ac:dyDescent="0.2">
      <c r="A278" s="36" t="s">
        <v>117</v>
      </c>
      <c r="B278" s="36"/>
    </row>
    <row r="279" spans="1:2" ht="17" x14ac:dyDescent="0.2">
      <c r="A279" s="36" t="s">
        <v>117</v>
      </c>
      <c r="B279" s="36" t="s">
        <v>223</v>
      </c>
    </row>
    <row r="280" spans="1:2" ht="17" x14ac:dyDescent="0.2">
      <c r="A280" s="36" t="s">
        <v>118</v>
      </c>
      <c r="B280" s="36" t="s">
        <v>167</v>
      </c>
    </row>
    <row r="281" spans="1:2" ht="17" x14ac:dyDescent="0.2">
      <c r="A281" s="36" t="s">
        <v>119</v>
      </c>
      <c r="B281" s="36"/>
    </row>
    <row r="282" spans="1:2" ht="17" x14ac:dyDescent="0.2">
      <c r="A282" s="36" t="s">
        <v>119</v>
      </c>
      <c r="B282" s="36" t="s">
        <v>199</v>
      </c>
    </row>
    <row r="283" spans="1:2" ht="17" x14ac:dyDescent="0.2">
      <c r="A283" s="36" t="s">
        <v>119</v>
      </c>
      <c r="B283" s="36" t="s">
        <v>275</v>
      </c>
    </row>
    <row r="284" spans="1:2" ht="17" x14ac:dyDescent="0.2">
      <c r="A284" s="36" t="s">
        <v>119</v>
      </c>
      <c r="B284" s="36" t="s">
        <v>266</v>
      </c>
    </row>
    <row r="285" spans="1:2" ht="17" x14ac:dyDescent="0.2">
      <c r="A285" s="36" t="s">
        <v>119</v>
      </c>
      <c r="B285" s="36" t="s">
        <v>320</v>
      </c>
    </row>
    <row r="286" spans="1:2" ht="17" x14ac:dyDescent="0.2">
      <c r="A286" s="36" t="s">
        <v>119</v>
      </c>
      <c r="B286" s="36" t="s">
        <v>322</v>
      </c>
    </row>
    <row r="287" spans="1:2" ht="34" x14ac:dyDescent="0.2">
      <c r="A287" s="36" t="s">
        <v>119</v>
      </c>
      <c r="B287" s="36" t="s">
        <v>323</v>
      </c>
    </row>
    <row r="288" spans="1:2" ht="17" x14ac:dyDescent="0.2">
      <c r="A288" s="36" t="s">
        <v>120</v>
      </c>
      <c r="B288" s="36"/>
    </row>
    <row r="289" spans="1:2" ht="17" x14ac:dyDescent="0.2">
      <c r="A289" s="36" t="s">
        <v>120</v>
      </c>
      <c r="B289" s="36" t="s">
        <v>340</v>
      </c>
    </row>
    <row r="290" spans="1:2" ht="17" x14ac:dyDescent="0.2">
      <c r="A290" s="36" t="s">
        <v>121</v>
      </c>
      <c r="B290" s="36" t="s">
        <v>179</v>
      </c>
    </row>
    <row r="291" spans="1:2" ht="17" x14ac:dyDescent="0.2">
      <c r="A291" s="36" t="s">
        <v>122</v>
      </c>
      <c r="B291" s="36" t="s">
        <v>341</v>
      </c>
    </row>
    <row r="292" spans="1:2" ht="17" x14ac:dyDescent="0.2">
      <c r="A292" s="36" t="s">
        <v>123</v>
      </c>
      <c r="B292" s="36" t="s">
        <v>221</v>
      </c>
    </row>
    <row r="293" spans="1:2" x14ac:dyDescent="0.2">
      <c r="A293" s="36"/>
      <c r="B293" s="36"/>
    </row>
    <row r="294" spans="1:2" x14ac:dyDescent="0.2">
      <c r="A294" s="36"/>
      <c r="B294" s="36"/>
    </row>
    <row r="295" spans="1:2" x14ac:dyDescent="0.2">
      <c r="A295" s="36"/>
      <c r="B295" s="36"/>
    </row>
    <row r="296" spans="1:2" x14ac:dyDescent="0.2">
      <c r="A296" s="36"/>
      <c r="B296" s="36"/>
    </row>
    <row r="297" spans="1:2" x14ac:dyDescent="0.2">
      <c r="A297" s="36"/>
      <c r="B297" s="36"/>
    </row>
    <row r="298" spans="1:2" x14ac:dyDescent="0.2">
      <c r="A298" s="36"/>
      <c r="B298" s="36"/>
    </row>
    <row r="299" spans="1:2" x14ac:dyDescent="0.2">
      <c r="A299" s="36"/>
      <c r="B299" s="36"/>
    </row>
    <row r="300" spans="1:2" x14ac:dyDescent="0.2">
      <c r="A300" s="36"/>
      <c r="B300" s="36"/>
    </row>
    <row r="301" spans="1:2" x14ac:dyDescent="0.2">
      <c r="A301" s="36"/>
      <c r="B301" s="36"/>
    </row>
    <row r="302" spans="1:2" x14ac:dyDescent="0.2">
      <c r="A302" s="36"/>
      <c r="B302" s="36"/>
    </row>
    <row r="303" spans="1:2" x14ac:dyDescent="0.2">
      <c r="A303" s="36"/>
      <c r="B303" s="36"/>
    </row>
    <row r="304" spans="1:2" x14ac:dyDescent="0.2">
      <c r="A304" s="36"/>
      <c r="B304" s="36"/>
    </row>
    <row r="305" spans="1:2" x14ac:dyDescent="0.2">
      <c r="A305" s="36"/>
      <c r="B305" s="36"/>
    </row>
    <row r="306" spans="1:2" x14ac:dyDescent="0.2">
      <c r="A306" s="36"/>
      <c r="B306" s="36"/>
    </row>
    <row r="307" spans="1:2" x14ac:dyDescent="0.2">
      <c r="A307" s="36"/>
      <c r="B307" s="36"/>
    </row>
    <row r="308" spans="1:2" x14ac:dyDescent="0.2">
      <c r="A308" s="36"/>
      <c r="B308" s="36"/>
    </row>
    <row r="309" spans="1:2" x14ac:dyDescent="0.2">
      <c r="A309" s="36"/>
      <c r="B309" s="36"/>
    </row>
    <row r="310" spans="1:2" x14ac:dyDescent="0.2">
      <c r="A310" s="36"/>
      <c r="B310" s="36"/>
    </row>
    <row r="311" spans="1:2" x14ac:dyDescent="0.2">
      <c r="A311" s="36"/>
      <c r="B311" s="36"/>
    </row>
    <row r="312" spans="1:2" x14ac:dyDescent="0.2">
      <c r="A312" s="36"/>
      <c r="B312" s="36"/>
    </row>
    <row r="313" spans="1:2" x14ac:dyDescent="0.2">
      <c r="A313" s="36"/>
      <c r="B313" s="36"/>
    </row>
    <row r="314" spans="1:2" x14ac:dyDescent="0.2">
      <c r="A314" s="36"/>
      <c r="B314" s="36"/>
    </row>
    <row r="315" spans="1:2" x14ac:dyDescent="0.2">
      <c r="A315" s="36"/>
      <c r="B315" s="36"/>
    </row>
    <row r="316" spans="1:2" x14ac:dyDescent="0.2">
      <c r="A316" s="36"/>
      <c r="B316" s="36"/>
    </row>
    <row r="317" spans="1:2" x14ac:dyDescent="0.2">
      <c r="A317" s="36"/>
      <c r="B317" s="36"/>
    </row>
    <row r="318" spans="1:2" x14ac:dyDescent="0.2">
      <c r="A318" s="36"/>
      <c r="B318" s="36"/>
    </row>
    <row r="319" spans="1:2" x14ac:dyDescent="0.2">
      <c r="A319" s="36"/>
      <c r="B319" s="36"/>
    </row>
    <row r="320" spans="1:2" x14ac:dyDescent="0.2">
      <c r="A320" s="36"/>
      <c r="B320" s="36"/>
    </row>
    <row r="321" spans="1:2" x14ac:dyDescent="0.2">
      <c r="A321" s="36"/>
      <c r="B321" s="36"/>
    </row>
    <row r="322" spans="1:2" x14ac:dyDescent="0.2">
      <c r="A322" s="36"/>
      <c r="B322" s="36"/>
    </row>
    <row r="323" spans="1:2" x14ac:dyDescent="0.2">
      <c r="A323" s="36"/>
      <c r="B323" s="36"/>
    </row>
  </sheetData>
  <sortState xmlns:xlrd2="http://schemas.microsoft.com/office/spreadsheetml/2017/richdata2" ref="A3:B323">
    <sortCondition ref="A2:A323"/>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Family counts</vt:lpstr>
      <vt:lpstr>Substrate Class counts</vt:lpstr>
      <vt:lpstr>substrate classes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Zoltán Füssy</dc:creator>
  <cp:lastModifiedBy>Zoltán Füssy</cp:lastModifiedBy>
  <dcterms:created xsi:type="dcterms:W3CDTF">2023-11-27T21:08:24Z</dcterms:created>
  <dcterms:modified xsi:type="dcterms:W3CDTF">2024-03-24T23:41:21Z</dcterms:modified>
</cp:coreProperties>
</file>