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mahsa folder\PhD\my new article\BMC cancer\Figures and supplementary data\Supplementary Data\"/>
    </mc:Choice>
  </mc:AlternateContent>
  <bookViews>
    <workbookView xWindow="0" yWindow="0" windowWidth="19200" windowHeight="7080" activeTab="3"/>
  </bookViews>
  <sheets>
    <sheet name="BP" sheetId="1" r:id="rId1"/>
    <sheet name="MF" sheetId="2" r:id="rId2"/>
    <sheet name="CC" sheetId="5" r:id="rId3"/>
    <sheet name="KEGG" sheetId="3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1" i="5" l="1"/>
  <c r="B20" i="5"/>
  <c r="B19" i="5"/>
  <c r="B18" i="5"/>
  <c r="B17" i="5"/>
  <c r="B16" i="5"/>
  <c r="B15" i="5"/>
  <c r="B14" i="5"/>
  <c r="B13" i="5"/>
  <c r="B12" i="5"/>
  <c r="B11" i="5"/>
  <c r="B10" i="5"/>
  <c r="B9" i="5"/>
  <c r="B8" i="5"/>
  <c r="B8" i="1" l="1"/>
  <c r="B9" i="1"/>
  <c r="B10" i="1"/>
  <c r="B11" i="1"/>
  <c r="B12" i="1"/>
  <c r="B13" i="1"/>
  <c r="B14" i="1"/>
  <c r="B15" i="1"/>
  <c r="B16" i="1"/>
  <c r="B17" i="1"/>
</calcChain>
</file>

<file path=xl/sharedStrings.xml><?xml version="1.0" encoding="utf-8"?>
<sst xmlns="http://schemas.openxmlformats.org/spreadsheetml/2006/main" count="67" uniqueCount="57">
  <si>
    <t>Term</t>
  </si>
  <si>
    <t>P-value</t>
  </si>
  <si>
    <t xml:space="preserve">Regulation Of Transforming Growth Factor Beta Receptor Signaling Pathway </t>
  </si>
  <si>
    <t>Cellular Response To Leptin Stimulus</t>
  </si>
  <si>
    <t xml:space="preserve">Positive Regulation Of Phosphorylation </t>
  </si>
  <si>
    <t xml:space="preserve">Regulation Of Gene Expression </t>
  </si>
  <si>
    <t xml:space="preserve">Negative Regulation Of Transcription By RNA Polymerase II </t>
  </si>
  <si>
    <t xml:space="preserve">Regulation Of Apoptotic Process </t>
  </si>
  <si>
    <t xml:space="preserve">Regulation Of Cyclin-Dependent Protein Serine/Threonine Kinase Activity </t>
  </si>
  <si>
    <t xml:space="preserve">Regulation Of Cellular Senescence </t>
  </si>
  <si>
    <t xml:space="preserve">Regulation Of Protein Serine/Threonine Kinase Activity </t>
  </si>
  <si>
    <t xml:space="preserve">Cyclin-Dependent Protein Serine/Threonine Kinase Regulator Activity </t>
  </si>
  <si>
    <t xml:space="preserve">Protein Kinase Binding </t>
  </si>
  <si>
    <t xml:space="preserve">Protein Serine/Threonine Kinase Activator Activity </t>
  </si>
  <si>
    <t>RNA Polymerase II-specific DNA-binding Transcription Factor Binding</t>
  </si>
  <si>
    <t xml:space="preserve">DNA-binding Transcription Factor Binding </t>
  </si>
  <si>
    <t xml:space="preserve">Sequence-Specific mRNA Binding </t>
  </si>
  <si>
    <t xml:space="preserve">Mitogen-Activated Protein Kinase Binding </t>
  </si>
  <si>
    <t xml:space="preserve">Protein Serine/Threonine/Tyrosine Kinase Activity </t>
  </si>
  <si>
    <t xml:space="preserve">NF-kappaB Binding </t>
  </si>
  <si>
    <t xml:space="preserve">Transcription Cis-Regulatory Region Binding </t>
  </si>
  <si>
    <t>MicroRNAs in cancer</t>
  </si>
  <si>
    <t>FoxO signaling pathway</t>
  </si>
  <si>
    <t>Cellular senescence</t>
  </si>
  <si>
    <t>p53 signaling pathway</t>
  </si>
  <si>
    <t>AMPK signaling pathway</t>
  </si>
  <si>
    <t>Cell cycle</t>
  </si>
  <si>
    <t>Hedgehog signaling pathway</t>
  </si>
  <si>
    <t>Transcriptional misregulation in cancer</t>
  </si>
  <si>
    <t>Viral carcinogenesis</t>
  </si>
  <si>
    <t>Non-small cell lung cancer</t>
  </si>
  <si>
    <t>Chronic myeloid leukemia</t>
  </si>
  <si>
    <t>Pancreatic cancer</t>
  </si>
  <si>
    <t>Hippo signaling pathway</t>
  </si>
  <si>
    <t xml:space="preserve">Positive Regulation Of Cell Cycle </t>
  </si>
  <si>
    <t>Counts</t>
  </si>
  <si>
    <t>Rich factor</t>
  </si>
  <si>
    <t>count</t>
  </si>
  <si>
    <t xml:space="preserve"> Count</t>
  </si>
  <si>
    <t>Rich Factor</t>
  </si>
  <si>
    <t>Count</t>
  </si>
  <si>
    <t>Cyclin-Dependent Protein Kinase Holoenzyme Complex (GO:0000307)</t>
  </si>
  <si>
    <t>Cell-Cell Contact Zone (GO:0044291)</t>
  </si>
  <si>
    <t>Serine/Threonine Protein Kinase Complex (GO:1902554)</t>
  </si>
  <si>
    <t>Cytoplasmic Stress Granule (GO:0010494)</t>
  </si>
  <si>
    <t>Insulin-Responsive Compartment (GO:0032593)</t>
  </si>
  <si>
    <t>Nuclear Lumen (GO:0031981)</t>
  </si>
  <si>
    <t>NMDA Selective Glutamate Receptor Complex (GO:0017146)</t>
  </si>
  <si>
    <t>Voltage-Gated Sodium Channel Complex (GO:0001518)</t>
  </si>
  <si>
    <t>ISWI-type Complex (GO:0031010)</t>
  </si>
  <si>
    <t>Collagen-Containing Extracellular Matrix (GO:0062023)</t>
  </si>
  <si>
    <t>Sodium Channel Complex (GO:0034706)</t>
  </si>
  <si>
    <t>Connexin Complex (GO:0005922)</t>
  </si>
  <si>
    <t>Gap Junction (GO:0005921)</t>
  </si>
  <si>
    <t>Golgi Membrane (GO:0000139)</t>
  </si>
  <si>
    <t>Construction and analysis of CDKN2B-AS1 ceRNA network associated with KRAS-dependent tumorigenesis in colorectal and pancreatic cancer 
Mahsa Saliani, Parisa Gonbadi, Somayeh Rahimi, Faezeh Dastgir, Hadise Mirahmadi Daryasary, Faezeh Ghasemi, Niusha Gharehdaghi, Mohammad Reza Ahmadian, Ali Javadmanesh</t>
  </si>
  <si>
    <t>Construction and analysis of CDKN2B-AS1 ceRNA network associated with KRAS-dependent tumorigenesis in colorectal and pancreatic cancer 
Mahsa Saliani, Ali Javadmanesh, Parisa Gonbadi, Somayeh Rahimi, Faezeh Dastgir, Hadise Mirahmadi Daryasary, Faezeh Ghasemi, Niusha Gharehdaghi, Mohammad Reza Ahmadian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</si>
</sst>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1" fontId="0" fillId="0" borderId="3" xfId="0" applyNumberForma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0" xfId="0" applyBorder="1" applyAlignment="1">
      <alignment horizontal="center"/>
    </xf>
    <xf numFmtId="11" fontId="0" fillId="0" borderId="0" xfId="0" applyNumberForma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1" fillId="0" borderId="10" xfId="0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workbookViewId="0">
      <selection activeCell="H12" sqref="H12"/>
    </sheetView>
  </sheetViews>
  <sheetFormatPr defaultRowHeight="15" x14ac:dyDescent="0.25"/>
  <cols>
    <col min="1" max="1" width="80.5703125" customWidth="1"/>
    <col min="2" max="2" width="14.42578125" customWidth="1"/>
    <col min="4" max="4" width="15" customWidth="1"/>
  </cols>
  <sheetData>
    <row r="1" spans="1:4" x14ac:dyDescent="0.25">
      <c r="A1" s="27" t="s">
        <v>55</v>
      </c>
      <c r="B1" s="28"/>
      <c r="C1" s="28"/>
      <c r="D1" s="29"/>
    </row>
    <row r="2" spans="1:4" x14ac:dyDescent="0.25">
      <c r="A2" s="30"/>
      <c r="B2" s="31"/>
      <c r="C2" s="31"/>
      <c r="D2" s="32"/>
    </row>
    <row r="3" spans="1:4" x14ac:dyDescent="0.25">
      <c r="A3" s="30"/>
      <c r="B3" s="31"/>
      <c r="C3" s="31"/>
      <c r="D3" s="32"/>
    </row>
    <row r="4" spans="1:4" x14ac:dyDescent="0.25">
      <c r="A4" s="30"/>
      <c r="B4" s="31"/>
      <c r="C4" s="31"/>
      <c r="D4" s="32"/>
    </row>
    <row r="5" spans="1:4" x14ac:dyDescent="0.25">
      <c r="A5" s="30"/>
      <c r="B5" s="31"/>
      <c r="C5" s="31"/>
      <c r="D5" s="32"/>
    </row>
    <row r="6" spans="1:4" x14ac:dyDescent="0.25">
      <c r="A6" s="33"/>
      <c r="B6" s="34"/>
      <c r="C6" s="34"/>
      <c r="D6" s="35"/>
    </row>
    <row r="7" spans="1:4" x14ac:dyDescent="0.25">
      <c r="A7" s="3" t="s">
        <v>0</v>
      </c>
      <c r="B7" s="1" t="s">
        <v>36</v>
      </c>
      <c r="C7" s="1" t="s">
        <v>1</v>
      </c>
      <c r="D7" s="4" t="s">
        <v>38</v>
      </c>
    </row>
    <row r="8" spans="1:4" x14ac:dyDescent="0.25">
      <c r="A8" s="5" t="s">
        <v>10</v>
      </c>
      <c r="B8" s="6">
        <f>5/112</f>
        <v>4.4642857142857144E-2</v>
      </c>
      <c r="C8" s="7">
        <v>1.2303664880167E-6</v>
      </c>
      <c r="D8" s="8">
        <v>5</v>
      </c>
    </row>
    <row r="9" spans="1:4" x14ac:dyDescent="0.25">
      <c r="A9" s="9" t="s">
        <v>9</v>
      </c>
      <c r="B9" s="10">
        <f>3/35</f>
        <v>8.5714285714285715E-2</v>
      </c>
      <c r="C9" s="11">
        <v>2.8303915736024298E-5</v>
      </c>
      <c r="D9" s="12">
        <v>3</v>
      </c>
    </row>
    <row r="10" spans="1:4" x14ac:dyDescent="0.25">
      <c r="A10" s="9" t="s">
        <v>8</v>
      </c>
      <c r="B10" s="10">
        <f>3/79</f>
        <v>3.7974683544303799E-2</v>
      </c>
      <c r="C10" s="11">
        <v>3.2495453959432302E-4</v>
      </c>
      <c r="D10" s="12">
        <v>3</v>
      </c>
    </row>
    <row r="11" spans="1:4" x14ac:dyDescent="0.25">
      <c r="A11" s="9" t="s">
        <v>7</v>
      </c>
      <c r="B11" s="10">
        <f>6/705</f>
        <v>8.5106382978723406E-3</v>
      </c>
      <c r="C11" s="10">
        <v>1.0862878711825901E-3</v>
      </c>
      <c r="D11" s="12">
        <v>6</v>
      </c>
    </row>
    <row r="12" spans="1:4" x14ac:dyDescent="0.25">
      <c r="A12" s="9" t="s">
        <v>6</v>
      </c>
      <c r="B12" s="10">
        <f>6/763</f>
        <v>7.8636959370904317E-3</v>
      </c>
      <c r="C12" s="10">
        <v>1.62954937505961E-3</v>
      </c>
      <c r="D12" s="12">
        <v>6</v>
      </c>
    </row>
    <row r="13" spans="1:4" x14ac:dyDescent="0.25">
      <c r="A13" s="9" t="s">
        <v>5</v>
      </c>
      <c r="B13" s="10">
        <f>7/1127</f>
        <v>6.2111801242236021E-3</v>
      </c>
      <c r="C13" s="10">
        <v>2.49228915760369E-3</v>
      </c>
      <c r="D13" s="12">
        <v>7</v>
      </c>
    </row>
    <row r="14" spans="1:4" x14ac:dyDescent="0.25">
      <c r="A14" s="9" t="s">
        <v>34</v>
      </c>
      <c r="B14" s="10">
        <f>2/65</f>
        <v>3.0769230769230771E-2</v>
      </c>
      <c r="C14" s="10">
        <v>5.4562801662247796E-3</v>
      </c>
      <c r="D14" s="12">
        <v>2</v>
      </c>
    </row>
    <row r="15" spans="1:4" x14ac:dyDescent="0.25">
      <c r="A15" s="9" t="s">
        <v>4</v>
      </c>
      <c r="B15" s="10">
        <f>3/231</f>
        <v>1.2987012987012988E-2</v>
      </c>
      <c r="C15" s="10">
        <v>6.9898276484257199E-3</v>
      </c>
      <c r="D15" s="12">
        <v>3</v>
      </c>
    </row>
    <row r="16" spans="1:4" x14ac:dyDescent="0.25">
      <c r="A16" s="9" t="s">
        <v>3</v>
      </c>
      <c r="B16" s="10">
        <f>1/7</f>
        <v>0.14285714285714285</v>
      </c>
      <c r="C16" s="10">
        <v>1.1841135434323E-2</v>
      </c>
      <c r="D16" s="12">
        <v>1</v>
      </c>
    </row>
    <row r="17" spans="1:4" x14ac:dyDescent="0.25">
      <c r="A17" s="13" t="s">
        <v>2</v>
      </c>
      <c r="B17" s="14">
        <f>2/111</f>
        <v>1.8018018018018018E-2</v>
      </c>
      <c r="C17" s="14">
        <v>1.5253764144947999E-2</v>
      </c>
      <c r="D17" s="15">
        <v>2</v>
      </c>
    </row>
  </sheetData>
  <sortState ref="A8:D17">
    <sortCondition ref="C1:C11"/>
  </sortState>
  <mergeCells count="1">
    <mergeCell ref="A1:D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workbookViewId="0">
      <selection activeCell="F17" sqref="F17"/>
    </sheetView>
  </sheetViews>
  <sheetFormatPr defaultRowHeight="15" x14ac:dyDescent="0.25"/>
  <cols>
    <col min="1" max="1" width="64.85546875" customWidth="1"/>
    <col min="2" max="2" width="21.140625" customWidth="1"/>
    <col min="3" max="3" width="16.28515625" customWidth="1"/>
    <col min="4" max="4" width="16.7109375" customWidth="1"/>
  </cols>
  <sheetData>
    <row r="1" spans="1:4" x14ac:dyDescent="0.25">
      <c r="A1" s="27" t="s">
        <v>55</v>
      </c>
      <c r="B1" s="28"/>
      <c r="C1" s="28"/>
      <c r="D1" s="29"/>
    </row>
    <row r="2" spans="1:4" x14ac:dyDescent="0.25">
      <c r="A2" s="30"/>
      <c r="B2" s="31"/>
      <c r="C2" s="31"/>
      <c r="D2" s="32"/>
    </row>
    <row r="3" spans="1:4" x14ac:dyDescent="0.25">
      <c r="A3" s="30"/>
      <c r="B3" s="31"/>
      <c r="C3" s="31"/>
      <c r="D3" s="32"/>
    </row>
    <row r="4" spans="1:4" x14ac:dyDescent="0.25">
      <c r="A4" s="30"/>
      <c r="B4" s="31"/>
      <c r="C4" s="31"/>
      <c r="D4" s="32"/>
    </row>
    <row r="5" spans="1:4" x14ac:dyDescent="0.25">
      <c r="A5" s="30"/>
      <c r="B5" s="31"/>
      <c r="C5" s="31"/>
      <c r="D5" s="32"/>
    </row>
    <row r="6" spans="1:4" x14ac:dyDescent="0.25">
      <c r="A6" s="33"/>
      <c r="B6" s="34"/>
      <c r="C6" s="34"/>
      <c r="D6" s="35"/>
    </row>
    <row r="7" spans="1:4" x14ac:dyDescent="0.25">
      <c r="A7" s="3" t="s">
        <v>0</v>
      </c>
      <c r="B7" s="1" t="s">
        <v>36</v>
      </c>
      <c r="C7" s="1" t="s">
        <v>1</v>
      </c>
      <c r="D7" s="4" t="s">
        <v>37</v>
      </c>
    </row>
    <row r="8" spans="1:4" x14ac:dyDescent="0.25">
      <c r="A8" s="5" t="s">
        <v>11</v>
      </c>
      <c r="B8" s="6">
        <v>6.5217391304347824E-2</v>
      </c>
      <c r="C8" s="6">
        <v>6.4813024527381202E-5</v>
      </c>
      <c r="D8" s="8">
        <v>3</v>
      </c>
    </row>
    <row r="9" spans="1:4" x14ac:dyDescent="0.25">
      <c r="A9" s="9" t="s">
        <v>12</v>
      </c>
      <c r="B9" s="10">
        <v>9.7847358121330719E-3</v>
      </c>
      <c r="C9" s="10">
        <v>1.61032388068194E-3</v>
      </c>
      <c r="D9" s="12">
        <v>5</v>
      </c>
    </row>
    <row r="10" spans="1:4" x14ac:dyDescent="0.25">
      <c r="A10" s="9" t="s">
        <v>13</v>
      </c>
      <c r="B10" s="10">
        <v>3.5714285714285712E-2</v>
      </c>
      <c r="C10" s="10">
        <v>4.0785117289934896E-3</v>
      </c>
      <c r="D10" s="12">
        <v>2</v>
      </c>
    </row>
    <row r="11" spans="1:4" x14ac:dyDescent="0.25">
      <c r="A11" s="9" t="s">
        <v>14</v>
      </c>
      <c r="B11" s="10">
        <v>1.3157894736842105E-2</v>
      </c>
      <c r="C11" s="10">
        <v>6.7431339971364803E-3</v>
      </c>
      <c r="D11" s="12">
        <v>3</v>
      </c>
    </row>
    <row r="12" spans="1:4" x14ac:dyDescent="0.25">
      <c r="A12" s="9" t="s">
        <v>15</v>
      </c>
      <c r="B12" s="10">
        <v>7.0921985815602835E-3</v>
      </c>
      <c r="C12" s="10">
        <v>1.20201846565936E-2</v>
      </c>
      <c r="D12" s="12">
        <v>3</v>
      </c>
    </row>
    <row r="13" spans="1:4" x14ac:dyDescent="0.25">
      <c r="A13" s="9" t="s">
        <v>16</v>
      </c>
      <c r="B13" s="10">
        <v>9.0909090909090912E-2</v>
      </c>
      <c r="C13" s="10">
        <v>1.85463099170106E-2</v>
      </c>
      <c r="D13" s="12">
        <v>1</v>
      </c>
    </row>
    <row r="14" spans="1:4" x14ac:dyDescent="0.25">
      <c r="A14" s="9" t="s">
        <v>17</v>
      </c>
      <c r="B14" s="10">
        <v>4.3478260869565216E-2</v>
      </c>
      <c r="C14" s="10">
        <v>3.8397976622418097E-2</v>
      </c>
      <c r="D14" s="12">
        <v>1</v>
      </c>
    </row>
    <row r="15" spans="1:4" x14ac:dyDescent="0.25">
      <c r="A15" s="9" t="s">
        <v>18</v>
      </c>
      <c r="B15" s="10">
        <v>3.8461538461538464E-2</v>
      </c>
      <c r="C15" s="10">
        <v>4.32996732000933E-2</v>
      </c>
      <c r="D15" s="12">
        <v>1</v>
      </c>
    </row>
    <row r="16" spans="1:4" x14ac:dyDescent="0.25">
      <c r="A16" s="9" t="s">
        <v>19</v>
      </c>
      <c r="B16" s="10">
        <v>3.8461538000000003E-2</v>
      </c>
      <c r="C16" s="10">
        <v>4.32996732000933E-2</v>
      </c>
      <c r="D16" s="12">
        <v>1</v>
      </c>
    </row>
    <row r="17" spans="1:4" x14ac:dyDescent="0.25">
      <c r="A17" s="13" t="s">
        <v>20</v>
      </c>
      <c r="B17" s="14">
        <v>6.3291139240506328E-3</v>
      </c>
      <c r="C17" s="14">
        <v>4.6022991728304999E-2</v>
      </c>
      <c r="D17" s="15">
        <v>3</v>
      </c>
    </row>
  </sheetData>
  <mergeCells count="1">
    <mergeCell ref="A1:D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topLeftCell="A4" workbookViewId="0">
      <selection activeCell="A8" sqref="A8:D21"/>
    </sheetView>
  </sheetViews>
  <sheetFormatPr defaultRowHeight="15" x14ac:dyDescent="0.25"/>
  <cols>
    <col min="1" max="1" width="64.85546875" customWidth="1"/>
    <col min="2" max="2" width="32" customWidth="1"/>
    <col min="3" max="3" width="19.28515625" customWidth="1"/>
    <col min="4" max="4" width="20.7109375" customWidth="1"/>
  </cols>
  <sheetData>
    <row r="1" spans="1:4" ht="15" customHeight="1" x14ac:dyDescent="0.25">
      <c r="A1" s="36" t="s">
        <v>55</v>
      </c>
      <c r="B1" s="37"/>
      <c r="C1" s="37"/>
      <c r="D1" s="37"/>
    </row>
    <row r="2" spans="1:4" x14ac:dyDescent="0.25">
      <c r="A2" s="37"/>
      <c r="B2" s="37"/>
      <c r="C2" s="37"/>
      <c r="D2" s="37"/>
    </row>
    <row r="3" spans="1:4" x14ac:dyDescent="0.25">
      <c r="A3" s="37"/>
      <c r="B3" s="37"/>
      <c r="C3" s="37"/>
      <c r="D3" s="37"/>
    </row>
    <row r="4" spans="1:4" x14ac:dyDescent="0.25">
      <c r="A4" s="37"/>
      <c r="B4" s="37"/>
      <c r="C4" s="37"/>
      <c r="D4" s="37"/>
    </row>
    <row r="5" spans="1:4" x14ac:dyDescent="0.25">
      <c r="A5" s="37"/>
      <c r="B5" s="37"/>
      <c r="C5" s="37"/>
      <c r="D5" s="37"/>
    </row>
    <row r="6" spans="1:4" x14ac:dyDescent="0.25">
      <c r="A6" s="37"/>
      <c r="B6" s="37"/>
      <c r="C6" s="37"/>
      <c r="D6" s="37"/>
    </row>
    <row r="7" spans="1:4" x14ac:dyDescent="0.25">
      <c r="A7" s="16" t="s">
        <v>0</v>
      </c>
      <c r="B7" s="2" t="s">
        <v>39</v>
      </c>
      <c r="C7" s="2" t="s">
        <v>1</v>
      </c>
      <c r="D7" s="17" t="s">
        <v>40</v>
      </c>
    </row>
    <row r="8" spans="1:4" x14ac:dyDescent="0.25">
      <c r="A8" s="18" t="s">
        <v>41</v>
      </c>
      <c r="B8" s="19">
        <f>2/40</f>
        <v>0.05</v>
      </c>
      <c r="C8" s="19">
        <v>2.1011541850646399E-3</v>
      </c>
      <c r="D8" s="20">
        <v>2</v>
      </c>
    </row>
    <row r="9" spans="1:4" x14ac:dyDescent="0.25">
      <c r="A9" s="21" t="s">
        <v>42</v>
      </c>
      <c r="B9" s="22">
        <f>2/47</f>
        <v>4.2553191489361701E-2</v>
      </c>
      <c r="C9" s="22">
        <v>2.89039968986374E-3</v>
      </c>
      <c r="D9" s="23">
        <v>2</v>
      </c>
    </row>
    <row r="10" spans="1:4" x14ac:dyDescent="0.25">
      <c r="A10" s="21" t="s">
        <v>43</v>
      </c>
      <c r="B10" s="22">
        <f>2/60</f>
        <v>3.3333333333333333E-2</v>
      </c>
      <c r="C10" s="22">
        <v>4.6677803481146498E-3</v>
      </c>
      <c r="D10" s="23">
        <v>2</v>
      </c>
    </row>
    <row r="11" spans="1:4" x14ac:dyDescent="0.25">
      <c r="A11" s="21" t="s">
        <v>44</v>
      </c>
      <c r="B11" s="22">
        <f>2/76</f>
        <v>2.6315789473684209E-2</v>
      </c>
      <c r="C11" s="22">
        <v>7.3894773494010404E-3</v>
      </c>
      <c r="D11" s="23">
        <v>2</v>
      </c>
    </row>
    <row r="12" spans="1:4" x14ac:dyDescent="0.25">
      <c r="A12" s="21" t="s">
        <v>45</v>
      </c>
      <c r="B12" s="22">
        <f>1/5</f>
        <v>0.2</v>
      </c>
      <c r="C12" s="22">
        <v>8.4719002014878309E-3</v>
      </c>
      <c r="D12" s="23">
        <v>1</v>
      </c>
    </row>
    <row r="13" spans="1:4" x14ac:dyDescent="0.25">
      <c r="A13" s="21" t="s">
        <v>46</v>
      </c>
      <c r="B13" s="22">
        <f>5/780</f>
        <v>6.41025641025641E-3</v>
      </c>
      <c r="C13" s="22">
        <v>9.6962361124849194E-3</v>
      </c>
      <c r="D13" s="23">
        <v>5</v>
      </c>
    </row>
    <row r="14" spans="1:4" x14ac:dyDescent="0.25">
      <c r="A14" s="21" t="s">
        <v>47</v>
      </c>
      <c r="B14" s="22">
        <f>1/7</f>
        <v>0.14285714285714285</v>
      </c>
      <c r="C14" s="22">
        <v>1.1841135434323E-2</v>
      </c>
      <c r="D14" s="23">
        <v>1</v>
      </c>
    </row>
    <row r="15" spans="1:4" x14ac:dyDescent="0.25">
      <c r="A15" s="21" t="s">
        <v>48</v>
      </c>
      <c r="B15" s="22">
        <f>1/7</f>
        <v>0.14285714285714285</v>
      </c>
      <c r="C15" s="22">
        <v>1.1841135434323E-2</v>
      </c>
      <c r="D15" s="23">
        <v>1</v>
      </c>
    </row>
    <row r="16" spans="1:4" x14ac:dyDescent="0.25">
      <c r="A16" s="21" t="s">
        <v>49</v>
      </c>
      <c r="B16" s="22">
        <f>1/13</f>
        <v>7.6923076923076927E-2</v>
      </c>
      <c r="C16" s="22">
        <v>2.1882318729235802E-2</v>
      </c>
      <c r="D16" s="23">
        <v>1</v>
      </c>
    </row>
    <row r="17" spans="1:4" x14ac:dyDescent="0.25">
      <c r="A17" s="21" t="s">
        <v>50</v>
      </c>
      <c r="B17" s="22">
        <f>3/373</f>
        <v>8.0428954423592495E-3</v>
      </c>
      <c r="C17" s="22">
        <v>2.5124023140442601E-2</v>
      </c>
      <c r="D17" s="23">
        <v>3</v>
      </c>
    </row>
    <row r="18" spans="1:4" x14ac:dyDescent="0.25">
      <c r="A18" s="21" t="s">
        <v>51</v>
      </c>
      <c r="B18" s="22">
        <f>1/18</f>
        <v>5.5555555555555552E-2</v>
      </c>
      <c r="C18" s="22">
        <v>3.0174267482517999E-2</v>
      </c>
      <c r="D18" s="23">
        <v>1</v>
      </c>
    </row>
    <row r="19" spans="1:4" x14ac:dyDescent="0.25">
      <c r="A19" s="21" t="s">
        <v>52</v>
      </c>
      <c r="B19" s="22">
        <f>1/18</f>
        <v>5.5555555555555552E-2</v>
      </c>
      <c r="C19" s="22">
        <v>3.0174267482517999E-2</v>
      </c>
      <c r="D19" s="23">
        <v>1</v>
      </c>
    </row>
    <row r="20" spans="1:4" x14ac:dyDescent="0.25">
      <c r="A20" s="21" t="s">
        <v>53</v>
      </c>
      <c r="B20" s="22">
        <f>1/21</f>
        <v>4.7619047619047616E-2</v>
      </c>
      <c r="C20" s="22">
        <v>3.5116646880288899E-2</v>
      </c>
      <c r="D20" s="23">
        <v>1</v>
      </c>
    </row>
    <row r="21" spans="1:4" x14ac:dyDescent="0.25">
      <c r="A21" s="24" t="s">
        <v>54</v>
      </c>
      <c r="B21" s="25">
        <f>3/427</f>
        <v>7.0257611241217799E-3</v>
      </c>
      <c r="C21" s="25">
        <v>3.5472062446803398E-2</v>
      </c>
      <c r="D21" s="26">
        <v>3</v>
      </c>
    </row>
  </sheetData>
  <mergeCells count="1">
    <mergeCell ref="A1:D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"/>
  <sheetViews>
    <sheetView tabSelected="1" workbookViewId="0">
      <selection sqref="A1:D6"/>
    </sheetView>
  </sheetViews>
  <sheetFormatPr defaultRowHeight="15" x14ac:dyDescent="0.25"/>
  <cols>
    <col min="1" max="1" width="45.85546875" customWidth="1"/>
    <col min="2" max="2" width="30.42578125" customWidth="1"/>
    <col min="3" max="3" width="24.5703125" customWidth="1"/>
    <col min="4" max="4" width="17.7109375" customWidth="1"/>
  </cols>
  <sheetData>
    <row r="1" spans="1:4" ht="15" customHeight="1" x14ac:dyDescent="0.25">
      <c r="A1" s="27" t="s">
        <v>56</v>
      </c>
      <c r="B1" s="28"/>
      <c r="C1" s="28"/>
      <c r="D1" s="29"/>
    </row>
    <row r="2" spans="1:4" x14ac:dyDescent="0.25">
      <c r="A2" s="30"/>
      <c r="B2" s="31"/>
      <c r="C2" s="31"/>
      <c r="D2" s="32"/>
    </row>
    <row r="3" spans="1:4" x14ac:dyDescent="0.25">
      <c r="A3" s="30"/>
      <c r="B3" s="31"/>
      <c r="C3" s="31"/>
      <c r="D3" s="32"/>
    </row>
    <row r="4" spans="1:4" x14ac:dyDescent="0.25">
      <c r="A4" s="30"/>
      <c r="B4" s="31"/>
      <c r="C4" s="31"/>
      <c r="D4" s="32"/>
    </row>
    <row r="5" spans="1:4" x14ac:dyDescent="0.25">
      <c r="A5" s="30"/>
      <c r="B5" s="31"/>
      <c r="C5" s="31"/>
      <c r="D5" s="32"/>
    </row>
    <row r="6" spans="1:4" x14ac:dyDescent="0.25">
      <c r="A6" s="33"/>
      <c r="B6" s="34"/>
      <c r="C6" s="34"/>
      <c r="D6" s="35"/>
    </row>
    <row r="7" spans="1:4" x14ac:dyDescent="0.25">
      <c r="A7" s="3" t="s">
        <v>0</v>
      </c>
      <c r="B7" s="1" t="s">
        <v>36</v>
      </c>
      <c r="C7" s="1" t="s">
        <v>1</v>
      </c>
      <c r="D7" s="4" t="s">
        <v>35</v>
      </c>
    </row>
    <row r="8" spans="1:4" x14ac:dyDescent="0.25">
      <c r="A8" s="5" t="s">
        <v>21</v>
      </c>
      <c r="B8" s="6">
        <v>1.935483870967742E-2</v>
      </c>
      <c r="C8" s="6">
        <v>1.23263806064903E-5</v>
      </c>
      <c r="D8" s="8">
        <v>6</v>
      </c>
    </row>
    <row r="9" spans="1:4" x14ac:dyDescent="0.25">
      <c r="A9" s="9" t="s">
        <v>22</v>
      </c>
      <c r="B9" s="10">
        <v>3.0534351145038167E-2</v>
      </c>
      <c r="C9" s="10">
        <v>6.9999892341628898E-5</v>
      </c>
      <c r="D9" s="12">
        <v>4</v>
      </c>
    </row>
    <row r="10" spans="1:4" x14ac:dyDescent="0.25">
      <c r="A10" s="9" t="s">
        <v>23</v>
      </c>
      <c r="B10" s="10">
        <v>2.564102564102564E-2</v>
      </c>
      <c r="C10" s="10">
        <v>1.37636164941191E-4</v>
      </c>
      <c r="D10" s="12">
        <v>4</v>
      </c>
    </row>
    <row r="11" spans="1:4" x14ac:dyDescent="0.25">
      <c r="A11" s="9" t="s">
        <v>24</v>
      </c>
      <c r="B11" s="10">
        <v>4.1095890410958902E-2</v>
      </c>
      <c r="C11" s="10">
        <v>2.5736294796429698E-4</v>
      </c>
      <c r="D11" s="12">
        <v>3</v>
      </c>
    </row>
    <row r="12" spans="1:4" x14ac:dyDescent="0.25">
      <c r="A12" s="9" t="s">
        <v>25</v>
      </c>
      <c r="B12" s="10">
        <v>2.5000000000000001E-2</v>
      </c>
      <c r="C12" s="10">
        <v>1.1004930257989499E-3</v>
      </c>
      <c r="D12" s="12">
        <v>3</v>
      </c>
    </row>
    <row r="13" spans="1:4" x14ac:dyDescent="0.25">
      <c r="A13" s="9" t="s">
        <v>26</v>
      </c>
      <c r="B13" s="10">
        <v>2.4193548387096774E-2</v>
      </c>
      <c r="C13" s="10">
        <v>1.20962982863972E-3</v>
      </c>
      <c r="D13" s="12">
        <v>3</v>
      </c>
    </row>
    <row r="14" spans="1:4" x14ac:dyDescent="0.25">
      <c r="A14" s="9" t="s">
        <v>27</v>
      </c>
      <c r="B14" s="10">
        <v>3.5714285714285712E-2</v>
      </c>
      <c r="C14" s="10">
        <v>4.0785117289934896E-3</v>
      </c>
      <c r="D14" s="12">
        <v>2</v>
      </c>
    </row>
    <row r="15" spans="1:4" x14ac:dyDescent="0.25">
      <c r="A15" s="9" t="s">
        <v>28</v>
      </c>
      <c r="B15" s="10">
        <v>1.5625E-2</v>
      </c>
      <c r="C15" s="10">
        <v>4.1871092790408404E-3</v>
      </c>
      <c r="D15" s="12">
        <v>3</v>
      </c>
    </row>
    <row r="16" spans="1:4" x14ac:dyDescent="0.25">
      <c r="A16" s="9" t="s">
        <v>29</v>
      </c>
      <c r="B16" s="10">
        <v>1.4778325123152709E-2</v>
      </c>
      <c r="C16" s="10">
        <v>4.8905340609159097E-3</v>
      </c>
      <c r="D16" s="12">
        <v>3</v>
      </c>
    </row>
    <row r="17" spans="1:4" x14ac:dyDescent="0.25">
      <c r="A17" s="9" t="s">
        <v>30</v>
      </c>
      <c r="B17" s="10">
        <v>2.7777777777777776E-2</v>
      </c>
      <c r="C17" s="10">
        <v>6.65534702960949E-3</v>
      </c>
      <c r="D17" s="12">
        <v>2</v>
      </c>
    </row>
    <row r="18" spans="1:4" x14ac:dyDescent="0.25">
      <c r="A18" s="9" t="s">
        <v>31</v>
      </c>
      <c r="B18" s="10">
        <v>2.6315789473684209E-2</v>
      </c>
      <c r="C18" s="10">
        <v>7.3894773494010404E-3</v>
      </c>
      <c r="D18" s="12">
        <v>2</v>
      </c>
    </row>
    <row r="19" spans="1:4" x14ac:dyDescent="0.25">
      <c r="A19" s="9" t="s">
        <v>32</v>
      </c>
      <c r="B19" s="10">
        <v>2.6315789473684209E-2</v>
      </c>
      <c r="C19" s="10">
        <v>7.3894773494010404E-3</v>
      </c>
      <c r="D19" s="12">
        <v>2</v>
      </c>
    </row>
    <row r="20" spans="1:4" x14ac:dyDescent="0.25">
      <c r="A20" s="13" t="s">
        <v>33</v>
      </c>
      <c r="B20" s="14">
        <v>1.4705882352941176E-2</v>
      </c>
      <c r="C20" s="14">
        <v>3.12308036011908E-2</v>
      </c>
      <c r="D20" s="15">
        <v>2</v>
      </c>
    </row>
  </sheetData>
  <mergeCells count="1">
    <mergeCell ref="A1:D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BP</vt:lpstr>
      <vt:lpstr>MF</vt:lpstr>
      <vt:lpstr>CC</vt:lpstr>
      <vt:lpstr>KEGG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somayeh</dc:creator>
  <cp:lastModifiedBy>Mahsa</cp:lastModifiedBy>
  <dcterms:created xsi:type="dcterms:W3CDTF">2015-06-05T18:17:20Z</dcterms:created>
  <dcterms:modified xsi:type="dcterms:W3CDTF">2024-04-15T08:31:27Z</dcterms:modified>
</cp:coreProperties>
</file>