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supplementary_tables/"/>
    </mc:Choice>
  </mc:AlternateContent>
  <xr:revisionPtr revIDLastSave="0" documentId="13_ncr:1_{2034E203-37C5-DC41-AF05-FD316D60824E}" xr6:coauthVersionLast="47" xr6:coauthVersionMax="47" xr10:uidLastSave="{00000000-0000-0000-0000-000000000000}"/>
  <bookViews>
    <workbookView xWindow="45760" yWindow="4200" windowWidth="29560" windowHeight="18940" xr2:uid="{CA1B2A41-77AD-7248-AE11-A68980251D6E}"/>
  </bookViews>
  <sheets>
    <sheet name="Cou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2" i="1"/>
  <c r="Q33" i="1"/>
  <c r="Q34" i="1"/>
  <c r="Q35" i="1"/>
  <c r="Q36" i="1"/>
  <c r="Q30" i="1"/>
  <c r="Q24" i="1"/>
  <c r="Q25" i="1"/>
  <c r="Q26" i="1"/>
  <c r="Q27" i="1"/>
  <c r="Q28" i="1"/>
  <c r="Q29" i="1"/>
  <c r="Q23" i="1"/>
  <c r="Q17" i="1"/>
  <c r="Q18" i="1"/>
  <c r="Q19" i="1"/>
  <c r="Q20" i="1"/>
  <c r="Q21" i="1"/>
  <c r="Q22" i="1"/>
  <c r="Q16" i="1"/>
  <c r="Q10" i="1"/>
  <c r="Q11" i="1"/>
  <c r="Q12" i="1"/>
  <c r="Q13" i="1"/>
  <c r="Q14" i="1"/>
  <c r="Q15" i="1"/>
  <c r="Q9" i="1"/>
  <c r="Q8" i="1"/>
  <c r="Q7" i="1"/>
  <c r="Q6" i="1"/>
  <c r="Q5" i="1"/>
  <c r="Q4" i="1"/>
  <c r="Q3" i="1"/>
  <c r="Q2" i="1"/>
  <c r="H2" i="1"/>
  <c r="J2" i="1"/>
  <c r="H3" i="1"/>
  <c r="H4" i="1"/>
  <c r="H5" i="1"/>
  <c r="H6" i="1"/>
  <c r="H7" i="1"/>
  <c r="H8" i="1"/>
  <c r="H9" i="1"/>
  <c r="H10" i="1"/>
  <c r="L10" i="1" s="1"/>
  <c r="H11" i="1"/>
  <c r="H12" i="1"/>
  <c r="H13" i="1"/>
  <c r="L13" i="1" s="1"/>
  <c r="H14" i="1"/>
  <c r="L14" i="1" s="1"/>
  <c r="H15" i="1"/>
  <c r="L15" i="1" s="1"/>
  <c r="H16" i="1"/>
  <c r="L16" i="1" s="1"/>
  <c r="H17" i="1"/>
  <c r="N17" i="1" s="1"/>
  <c r="H18" i="1"/>
  <c r="L18" i="1" s="1"/>
  <c r="H19" i="1"/>
  <c r="H20" i="1"/>
  <c r="H21" i="1"/>
  <c r="H22" i="1"/>
  <c r="H23" i="1"/>
  <c r="H24" i="1"/>
  <c r="H25" i="1"/>
  <c r="H26" i="1"/>
  <c r="L26" i="1" s="1"/>
  <c r="H27" i="1"/>
  <c r="L27" i="1" s="1"/>
  <c r="H28" i="1"/>
  <c r="N28" i="1" s="1"/>
  <c r="H29" i="1"/>
  <c r="H30" i="1"/>
  <c r="L30" i="1" s="1"/>
  <c r="H31" i="1"/>
  <c r="N31" i="1" s="1"/>
  <c r="H32" i="1"/>
  <c r="N32" i="1" s="1"/>
  <c r="H33" i="1"/>
  <c r="N33" i="1" s="1"/>
  <c r="H34" i="1"/>
  <c r="L34" i="1" s="1"/>
  <c r="H35" i="1"/>
  <c r="H36" i="1"/>
  <c r="L36" i="1" s="1"/>
  <c r="H37" i="1"/>
  <c r="L37" i="1" s="1"/>
  <c r="H38" i="1"/>
  <c r="L38" i="1" s="1"/>
  <c r="H39" i="1"/>
  <c r="L39" i="1" s="1"/>
  <c r="H40" i="1"/>
  <c r="N40" i="1" s="1"/>
  <c r="H41" i="1"/>
  <c r="L41" i="1" s="1"/>
  <c r="H42" i="1"/>
  <c r="L42" i="1" s="1"/>
  <c r="H43" i="1"/>
  <c r="N43" i="1" s="1"/>
  <c r="L2" i="1"/>
  <c r="N25" i="1"/>
  <c r="N26" i="1"/>
  <c r="N27" i="1"/>
  <c r="N41" i="1"/>
  <c r="N42" i="1"/>
  <c r="L3" i="1"/>
  <c r="L4" i="1"/>
  <c r="L5" i="1"/>
  <c r="L6" i="1"/>
  <c r="L7" i="1"/>
  <c r="L8" i="1"/>
  <c r="L9" i="1"/>
  <c r="L19" i="1"/>
  <c r="L20" i="1"/>
  <c r="L21" i="1"/>
  <c r="L22" i="1"/>
  <c r="L23" i="1"/>
  <c r="L24" i="1"/>
  <c r="L25" i="1"/>
  <c r="L3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2" i="1"/>
  <c r="N15" i="1" l="1"/>
  <c r="N13" i="1"/>
  <c r="L33" i="1"/>
  <c r="N30" i="1"/>
  <c r="N16" i="1"/>
  <c r="N14" i="1"/>
  <c r="L17" i="1"/>
  <c r="N12" i="1"/>
  <c r="L32" i="1"/>
  <c r="N11" i="1"/>
  <c r="L31" i="1"/>
  <c r="N10" i="1"/>
  <c r="N9" i="1"/>
  <c r="L29" i="1"/>
  <c r="L12" i="1"/>
  <c r="L43" i="1"/>
  <c r="L11" i="1"/>
  <c r="N29" i="1"/>
  <c r="L28" i="1"/>
  <c r="N37" i="1"/>
  <c r="N6" i="1"/>
  <c r="N8" i="1"/>
  <c r="N39" i="1"/>
  <c r="N23" i="1"/>
  <c r="N38" i="1"/>
  <c r="N3" i="1"/>
  <c r="N24" i="1"/>
  <c r="N7" i="1"/>
  <c r="N22" i="1"/>
  <c r="N21" i="1"/>
  <c r="N5" i="1"/>
  <c r="N36" i="1"/>
  <c r="N20" i="1"/>
  <c r="N4" i="1"/>
  <c r="N35" i="1"/>
  <c r="N19" i="1"/>
  <c r="N34" i="1"/>
  <c r="N18" i="1"/>
  <c r="N2" i="1"/>
  <c r="J9" i="1"/>
  <c r="J16" i="1"/>
  <c r="J23" i="1"/>
  <c r="J30" i="1"/>
  <c r="J37" i="1"/>
  <c r="J3" i="1"/>
  <c r="J10" i="1"/>
  <c r="J17" i="1"/>
  <c r="J24" i="1"/>
  <c r="J31" i="1"/>
  <c r="J38" i="1"/>
  <c r="J4" i="1"/>
  <c r="J11" i="1"/>
  <c r="J18" i="1"/>
  <c r="J25" i="1"/>
  <c r="J32" i="1"/>
  <c r="J39" i="1"/>
  <c r="J5" i="1"/>
  <c r="J12" i="1"/>
  <c r="J19" i="1"/>
  <c r="J26" i="1"/>
  <c r="J33" i="1"/>
  <c r="J40" i="1"/>
  <c r="J6" i="1"/>
  <c r="J13" i="1"/>
  <c r="J20" i="1"/>
  <c r="J27" i="1"/>
  <c r="J34" i="1"/>
  <c r="J41" i="1"/>
  <c r="J7" i="1"/>
  <c r="J14" i="1"/>
  <c r="J21" i="1"/>
  <c r="J28" i="1"/>
  <c r="J35" i="1"/>
  <c r="J42" i="1"/>
  <c r="J8" i="1"/>
  <c r="J15" i="1"/>
  <c r="J22" i="1"/>
  <c r="J29" i="1"/>
  <c r="J36" i="1"/>
  <c r="J43" i="1"/>
</calcChain>
</file>

<file path=xl/sharedStrings.xml><?xml version="1.0" encoding="utf-8"?>
<sst xmlns="http://schemas.openxmlformats.org/spreadsheetml/2006/main" count="192" uniqueCount="115">
  <si>
    <t>Sample</t>
  </si>
  <si>
    <t>E9_D1_R1</t>
  </si>
  <si>
    <t>E9_D2_R1</t>
  </si>
  <si>
    <t>E9_D3_R1</t>
  </si>
  <si>
    <t>E9_D4_R1</t>
  </si>
  <si>
    <t>E9_D5_R1</t>
  </si>
  <si>
    <t>E9_D6_R1</t>
  </si>
  <si>
    <t>E9_D7_R1</t>
  </si>
  <si>
    <t>E9_D1_R2</t>
  </si>
  <si>
    <t>E9_D2_R2</t>
  </si>
  <si>
    <t>E9_D3_R2</t>
  </si>
  <si>
    <t>E9_D4_R2</t>
  </si>
  <si>
    <t>E9_D5_R2</t>
  </si>
  <si>
    <t>E9_D6_R2</t>
  </si>
  <si>
    <t>E9_D7_R2</t>
  </si>
  <si>
    <t>E9_D1_R3</t>
  </si>
  <si>
    <t>E9_D2_R3</t>
  </si>
  <si>
    <t>E9_D3_R3</t>
  </si>
  <si>
    <t>E9_D4_R3</t>
  </si>
  <si>
    <t>E9_D5_R3</t>
  </si>
  <si>
    <t>E9_D6_R3</t>
  </si>
  <si>
    <t>E9_D7_R3</t>
  </si>
  <si>
    <t>E9_D1_R4</t>
  </si>
  <si>
    <t>E9_D2_R4</t>
  </si>
  <si>
    <t>E9_D3_R4</t>
  </si>
  <si>
    <t>E9_D4_R4</t>
  </si>
  <si>
    <t>E9_D5_R4</t>
  </si>
  <si>
    <t>E9_D6_R4</t>
  </si>
  <si>
    <t>E9_D7_R4</t>
  </si>
  <si>
    <t>E9_D1_R5</t>
  </si>
  <si>
    <t>E9_D2_R5</t>
  </si>
  <si>
    <t>E9_D3_R5</t>
  </si>
  <si>
    <t>E9_D4_R5</t>
  </si>
  <si>
    <t>E9_D5_R5</t>
  </si>
  <si>
    <t>E9_D6_R5</t>
  </si>
  <si>
    <t>E9_D7_R5</t>
  </si>
  <si>
    <t>E9_D1_R6</t>
  </si>
  <si>
    <t>E9_D2_R6</t>
  </si>
  <si>
    <t>E9_D3_R6</t>
  </si>
  <si>
    <t>E9_D4_R6</t>
  </si>
  <si>
    <t>E9_D5_R6</t>
  </si>
  <si>
    <t>E9_D6_R6</t>
  </si>
  <si>
    <t>E9_D7_R6</t>
  </si>
  <si>
    <t>Bait_Dilution</t>
  </si>
  <si>
    <t>Paired_Raw_Reads</t>
  </si>
  <si>
    <t>Paired_Trim_Reads</t>
  </si>
  <si>
    <t>Paired_Reads_Mapped_to_Cparvum</t>
  </si>
  <si>
    <t>Per_Mapped_Cparvum</t>
  </si>
  <si>
    <t>Paired_reads_mapped_to_10_genomes</t>
  </si>
  <si>
    <t>Per_Mapped_10_genomes</t>
  </si>
  <si>
    <t>Fold_Change</t>
  </si>
  <si>
    <t>NA</t>
  </si>
  <si>
    <t>Start_Cparvum_DNA_ng</t>
  </si>
  <si>
    <t>Depth_Cparvum</t>
  </si>
  <si>
    <t>Breadth_Cparvum</t>
  </si>
  <si>
    <t>A</t>
  </si>
  <si>
    <t>B</t>
  </si>
  <si>
    <t>C</t>
  </si>
  <si>
    <t>D</t>
  </si>
  <si>
    <t>E</t>
  </si>
  <si>
    <t>F</t>
  </si>
  <si>
    <t>G</t>
  </si>
  <si>
    <t>Category</t>
  </si>
  <si>
    <t>01_Full</t>
  </si>
  <si>
    <t>02_Half</t>
  </si>
  <si>
    <t>03_Quarter</t>
  </si>
  <si>
    <t>04_Eighth</t>
  </si>
  <si>
    <t>05_Sixteenth</t>
  </si>
  <si>
    <t>06_Unenriched</t>
  </si>
  <si>
    <t>Label</t>
  </si>
  <si>
    <t>U_A_1</t>
  </si>
  <si>
    <t>U_B_2</t>
  </si>
  <si>
    <t>U_C_3</t>
  </si>
  <si>
    <t>U_D_4</t>
  </si>
  <si>
    <t>U_E_5</t>
  </si>
  <si>
    <t>U_F_6</t>
  </si>
  <si>
    <t>U_G_7</t>
  </si>
  <si>
    <t>S_A_F1</t>
  </si>
  <si>
    <t>S_B_F2</t>
  </si>
  <si>
    <t>S_C_F3</t>
  </si>
  <si>
    <t>S_D_F4</t>
  </si>
  <si>
    <t>S_E_F5</t>
  </si>
  <si>
    <t>S_F_F6</t>
  </si>
  <si>
    <t>S_G_F7</t>
  </si>
  <si>
    <t>S_A_H1</t>
  </si>
  <si>
    <t>S_B_H2</t>
  </si>
  <si>
    <t>S_C_H3</t>
  </si>
  <si>
    <t>S_D_H4</t>
  </si>
  <si>
    <t>S_E_H5</t>
  </si>
  <si>
    <t>S_F_H6</t>
  </si>
  <si>
    <t>S_G_H7</t>
  </si>
  <si>
    <t>S_A_K1</t>
  </si>
  <si>
    <t>S_B_K2</t>
  </si>
  <si>
    <t>S_C_K3</t>
  </si>
  <si>
    <t>S_D_K4</t>
  </si>
  <si>
    <t>S_E_K5</t>
  </si>
  <si>
    <t>S_F_K6</t>
  </si>
  <si>
    <t>S_G_K7</t>
  </si>
  <si>
    <t>S_A_L1</t>
  </si>
  <si>
    <t>S_B_L2</t>
  </si>
  <si>
    <t>S_C_L3</t>
  </si>
  <si>
    <t>S_D_L4</t>
  </si>
  <si>
    <t>S_E_L5</t>
  </si>
  <si>
    <t>S_F_L6</t>
  </si>
  <si>
    <t>S_G_L7</t>
  </si>
  <si>
    <t>S_A_S1</t>
  </si>
  <si>
    <t>S_B_S2</t>
  </si>
  <si>
    <t>S_C_S3</t>
  </si>
  <si>
    <t>S_D_S4</t>
  </si>
  <si>
    <t>S_E_S5</t>
  </si>
  <si>
    <t>S_F_S6</t>
  </si>
  <si>
    <t>S_G_S7</t>
  </si>
  <si>
    <t>Number_of_hundred_thousand_paired_reads</t>
  </si>
  <si>
    <t>Normalized_Depth_Cparvum</t>
  </si>
  <si>
    <t>Normalized_Breadth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</si>
</sst>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43" fontId="0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43" fontId="0" fillId="0" borderId="0" xfId="0" applyNumberFormat="1"/>
    <xf numFmtId="2" fontId="0" fillId="0" borderId="0" xfId="0" applyNumberFormat="1"/>
    <xf numFmtId="165" fontId="0" fillId="0" borderId="0" xfId="1" applyNumberFormat="1" applyFont="1" applyAlignment="1">
      <alignment wrapText="1"/>
    </xf>
    <xf numFmtId="165" fontId="0" fillId="0" borderId="0" xfId="1" applyNumberFormat="1" applyFont="1"/>
    <xf numFmtId="164" fontId="0" fillId="0" borderId="0" xfId="0" applyNumberFormat="1"/>
    <xf numFmtId="2" fontId="3" fillId="0" borderId="0" xfId="0" applyNumberFormat="1" applyFont="1"/>
    <xf numFmtId="1" fontId="0" fillId="0" borderId="0" xfId="1" applyNumberFormat="1" applyFont="1" applyFill="1" applyBorder="1"/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8251-E972-6B4F-B069-4C8F5F585022}">
  <dimension ref="A1:Q43"/>
  <sheetViews>
    <sheetView tabSelected="1" workbookViewId="0">
      <selection activeCell="R17" sqref="R17"/>
    </sheetView>
  </sheetViews>
  <sheetFormatPr baseColWidth="10" defaultColWidth="11" defaultRowHeight="16" x14ac:dyDescent="0.2"/>
  <cols>
    <col min="3" max="3" width="10.83203125" bestFit="1" customWidth="1"/>
    <col min="6" max="6" width="14" style="1" bestFit="1" customWidth="1"/>
    <col min="7" max="7" width="13" style="1" bestFit="1" customWidth="1"/>
    <col min="8" max="8" width="13" bestFit="1" customWidth="1"/>
    <col min="9" max="9" width="14.6640625" style="1" bestFit="1" customWidth="1"/>
    <col min="10" max="10" width="10.83203125" style="6"/>
    <col min="11" max="11" width="11" style="6"/>
    <col min="12" max="12" width="12.1640625" bestFit="1" customWidth="1"/>
    <col min="13" max="14" width="11" style="6"/>
    <col min="15" max="15" width="13.5" style="9" customWidth="1"/>
    <col min="16" max="16" width="12.6640625" customWidth="1"/>
  </cols>
  <sheetData>
    <row r="1" spans="1:17" ht="68" x14ac:dyDescent="0.2">
      <c r="A1" t="s">
        <v>0</v>
      </c>
      <c r="B1" s="4" t="s">
        <v>69</v>
      </c>
      <c r="C1" s="4" t="s">
        <v>43</v>
      </c>
      <c r="D1" s="4" t="s">
        <v>62</v>
      </c>
      <c r="E1" s="4" t="s">
        <v>52</v>
      </c>
      <c r="F1" s="2" t="s">
        <v>44</v>
      </c>
      <c r="G1" s="2" t="s">
        <v>45</v>
      </c>
      <c r="H1" t="s">
        <v>112</v>
      </c>
      <c r="I1" s="2" t="s">
        <v>46</v>
      </c>
      <c r="J1" s="3" t="s">
        <v>47</v>
      </c>
      <c r="K1" s="3" t="s">
        <v>53</v>
      </c>
      <c r="L1" s="4" t="s">
        <v>113</v>
      </c>
      <c r="M1" s="3" t="s">
        <v>54</v>
      </c>
      <c r="N1" s="3" t="s">
        <v>114</v>
      </c>
      <c r="O1" s="8" t="s">
        <v>48</v>
      </c>
      <c r="P1" s="4" t="s">
        <v>49</v>
      </c>
      <c r="Q1" t="s">
        <v>50</v>
      </c>
    </row>
    <row r="2" spans="1:17" x14ac:dyDescent="0.2">
      <c r="A2" t="s">
        <v>77</v>
      </c>
      <c r="B2" t="s">
        <v>1</v>
      </c>
      <c r="C2" s="5" t="s">
        <v>63</v>
      </c>
      <c r="D2" s="5" t="s">
        <v>55</v>
      </c>
      <c r="E2" s="5">
        <v>1</v>
      </c>
      <c r="F2" s="12">
        <v>5985226</v>
      </c>
      <c r="G2" s="12">
        <v>5693055</v>
      </c>
      <c r="H2" s="10">
        <f>G2/100000</f>
        <v>56.930549999999997</v>
      </c>
      <c r="I2" s="12">
        <v>5549202</v>
      </c>
      <c r="J2" s="7">
        <f t="shared" ref="J2:J43" si="0">(I2/G2)*100</f>
        <v>97.473184432611319</v>
      </c>
      <c r="K2" s="11">
        <v>169.24</v>
      </c>
      <c r="L2" s="6">
        <f t="shared" ref="L2:L39" si="1">K2/H2</f>
        <v>2.9727448619414361</v>
      </c>
      <c r="M2" s="11">
        <v>99.83</v>
      </c>
      <c r="N2" s="11">
        <f t="shared" ref="N2:N43" si="2">M2/H2</f>
        <v>1.7535400588963219</v>
      </c>
      <c r="O2" s="13">
        <v>5557111</v>
      </c>
      <c r="P2" s="7">
        <f t="shared" ref="P2:P43" si="3">(O2/G2)*100</f>
        <v>97.612108086080312</v>
      </c>
      <c r="Q2" s="10">
        <f>J2/J37</f>
        <v>46.784975443743591</v>
      </c>
    </row>
    <row r="3" spans="1:17" x14ac:dyDescent="0.2">
      <c r="A3" t="s">
        <v>78</v>
      </c>
      <c r="B3" t="s">
        <v>2</v>
      </c>
      <c r="C3" s="5" t="s">
        <v>63</v>
      </c>
      <c r="D3" s="5" t="s">
        <v>56</v>
      </c>
      <c r="E3" s="5">
        <v>0.1</v>
      </c>
      <c r="F3" s="12">
        <v>1679016</v>
      </c>
      <c r="G3" s="12">
        <v>1588492</v>
      </c>
      <c r="H3" s="10">
        <f t="shared" ref="H3:H43" si="4">G3/100000</f>
        <v>15.884919999999999</v>
      </c>
      <c r="I3" s="12">
        <v>1358840</v>
      </c>
      <c r="J3" s="7">
        <f t="shared" si="0"/>
        <v>85.542766346950444</v>
      </c>
      <c r="K3" s="11">
        <v>41.18</v>
      </c>
      <c r="L3" s="6">
        <f t="shared" si="1"/>
        <v>2.592395806840702</v>
      </c>
      <c r="M3" s="11">
        <v>98.17</v>
      </c>
      <c r="N3" s="11">
        <f t="shared" si="2"/>
        <v>6.1800751908099008</v>
      </c>
      <c r="O3" s="13">
        <v>1360713</v>
      </c>
      <c r="P3" s="7">
        <f t="shared" si="3"/>
        <v>85.660676918738019</v>
      </c>
      <c r="Q3" s="10">
        <f>J3/J38</f>
        <v>383.24045618619243</v>
      </c>
    </row>
    <row r="4" spans="1:17" x14ac:dyDescent="0.2">
      <c r="A4" t="s">
        <v>79</v>
      </c>
      <c r="B4" t="s">
        <v>3</v>
      </c>
      <c r="C4" s="5" t="s">
        <v>63</v>
      </c>
      <c r="D4" s="5" t="s">
        <v>57</v>
      </c>
      <c r="E4" s="5">
        <v>0.01</v>
      </c>
      <c r="F4" s="12">
        <v>441371</v>
      </c>
      <c r="G4" s="12">
        <v>401626</v>
      </c>
      <c r="H4" s="10">
        <f t="shared" si="4"/>
        <v>4.0162599999999999</v>
      </c>
      <c r="I4" s="12">
        <v>154077</v>
      </c>
      <c r="J4" s="7">
        <f t="shared" si="0"/>
        <v>38.363303172603366</v>
      </c>
      <c r="K4" s="11">
        <v>4.6399999999999997</v>
      </c>
      <c r="L4" s="6">
        <f t="shared" si="1"/>
        <v>1.1553036904981251</v>
      </c>
      <c r="M4" s="11">
        <v>72.400000000000006</v>
      </c>
      <c r="N4" s="11">
        <f t="shared" si="2"/>
        <v>18.026721377600058</v>
      </c>
      <c r="O4" s="13">
        <v>154326</v>
      </c>
      <c r="P4" s="7">
        <f t="shared" si="3"/>
        <v>38.425301150821909</v>
      </c>
      <c r="Q4" s="10">
        <f>J4/J39</f>
        <v>1082.266480542721</v>
      </c>
    </row>
    <row r="5" spans="1:17" x14ac:dyDescent="0.2">
      <c r="A5" t="s">
        <v>80</v>
      </c>
      <c r="B5" t="s">
        <v>4</v>
      </c>
      <c r="C5" s="5" t="s">
        <v>63</v>
      </c>
      <c r="D5" s="5" t="s">
        <v>58</v>
      </c>
      <c r="E5" s="5">
        <v>1E-3</v>
      </c>
      <c r="F5" s="12">
        <v>273752</v>
      </c>
      <c r="G5" s="12">
        <v>242799</v>
      </c>
      <c r="H5" s="10">
        <f t="shared" si="4"/>
        <v>2.4279899999999999</v>
      </c>
      <c r="I5" s="12">
        <v>18873</v>
      </c>
      <c r="J5" s="7">
        <f t="shared" si="0"/>
        <v>7.7730962648116337</v>
      </c>
      <c r="K5" s="11">
        <v>0.54</v>
      </c>
      <c r="L5" s="6">
        <f t="shared" si="1"/>
        <v>0.22240618783438154</v>
      </c>
      <c r="M5" s="11">
        <v>18.36</v>
      </c>
      <c r="N5" s="11">
        <f t="shared" si="2"/>
        <v>7.5618103863689718</v>
      </c>
      <c r="O5" s="13">
        <v>18928</v>
      </c>
      <c r="P5" s="7">
        <f t="shared" si="3"/>
        <v>7.7957487469058773</v>
      </c>
      <c r="Q5" s="10">
        <f>J5/J40</f>
        <v>535.19945958555047</v>
      </c>
    </row>
    <row r="6" spans="1:17" x14ac:dyDescent="0.2">
      <c r="A6" t="s">
        <v>81</v>
      </c>
      <c r="B6" t="s">
        <v>5</v>
      </c>
      <c r="C6" s="5" t="s">
        <v>63</v>
      </c>
      <c r="D6" s="5" t="s">
        <v>59</v>
      </c>
      <c r="E6" s="5">
        <v>1E-4</v>
      </c>
      <c r="F6" s="12">
        <v>382593</v>
      </c>
      <c r="G6" s="12">
        <v>339125</v>
      </c>
      <c r="H6" s="10">
        <f t="shared" si="4"/>
        <v>3.3912499999999999</v>
      </c>
      <c r="I6" s="12">
        <v>7434</v>
      </c>
      <c r="J6" s="7">
        <f t="shared" si="0"/>
        <v>2.1921120530777736</v>
      </c>
      <c r="K6" s="11">
        <v>0.18</v>
      </c>
      <c r="L6" s="6">
        <f t="shared" si="1"/>
        <v>5.3077773682270547E-2</v>
      </c>
      <c r="M6" s="11">
        <v>3.56</v>
      </c>
      <c r="N6" s="11">
        <f t="shared" si="2"/>
        <v>1.0497604128271287</v>
      </c>
      <c r="O6" s="13">
        <v>7478</v>
      </c>
      <c r="P6" s="7">
        <f t="shared" si="3"/>
        <v>2.2050866199778842</v>
      </c>
      <c r="Q6" s="10">
        <f>J6/J41</f>
        <v>151.32920975307255</v>
      </c>
    </row>
    <row r="7" spans="1:17" x14ac:dyDescent="0.2">
      <c r="A7" t="s">
        <v>82</v>
      </c>
      <c r="B7" t="s">
        <v>6</v>
      </c>
      <c r="C7" s="5" t="s">
        <v>63</v>
      </c>
      <c r="D7" s="5" t="s">
        <v>60</v>
      </c>
      <c r="E7" s="5">
        <v>1.0000000000000001E-5</v>
      </c>
      <c r="F7" s="12">
        <v>305942</v>
      </c>
      <c r="G7" s="12">
        <v>268606</v>
      </c>
      <c r="H7" s="10">
        <f t="shared" si="4"/>
        <v>2.6860599999999999</v>
      </c>
      <c r="I7" s="12">
        <v>4616</v>
      </c>
      <c r="J7" s="7">
        <f t="shared" si="0"/>
        <v>1.7185021928028412</v>
      </c>
      <c r="K7" s="11">
        <v>0.1</v>
      </c>
      <c r="L7" s="6">
        <f t="shared" si="1"/>
        <v>3.722925027735792E-2</v>
      </c>
      <c r="M7" s="11">
        <v>0.55000000000000004</v>
      </c>
      <c r="N7" s="11">
        <f t="shared" si="2"/>
        <v>0.20476087652546857</v>
      </c>
      <c r="O7" s="13">
        <v>4632</v>
      </c>
      <c r="P7" s="7">
        <f t="shared" si="3"/>
        <v>1.7244588728472188</v>
      </c>
      <c r="Q7" s="10">
        <f>J7/J42</f>
        <v>108.9906682958529</v>
      </c>
    </row>
    <row r="8" spans="1:17" x14ac:dyDescent="0.2">
      <c r="A8" t="s">
        <v>83</v>
      </c>
      <c r="B8" t="s">
        <v>7</v>
      </c>
      <c r="C8" s="5" t="s">
        <v>63</v>
      </c>
      <c r="D8" s="5" t="s">
        <v>61</v>
      </c>
      <c r="E8" s="5">
        <v>0</v>
      </c>
      <c r="F8" s="12">
        <v>203811</v>
      </c>
      <c r="G8" s="12">
        <v>179261</v>
      </c>
      <c r="H8" s="10">
        <f t="shared" si="4"/>
        <v>1.79261</v>
      </c>
      <c r="I8" s="12">
        <v>2870</v>
      </c>
      <c r="J8" s="7">
        <f t="shared" si="0"/>
        <v>1.6010175107803706</v>
      </c>
      <c r="K8" s="11">
        <v>0.06</v>
      </c>
      <c r="L8" s="6">
        <f t="shared" si="1"/>
        <v>3.3470749354293457E-2</v>
      </c>
      <c r="M8" s="11">
        <v>0.32</v>
      </c>
      <c r="N8" s="11">
        <f t="shared" si="2"/>
        <v>0.17851066322289846</v>
      </c>
      <c r="O8" s="13">
        <v>2905</v>
      </c>
      <c r="P8" s="7">
        <f t="shared" si="3"/>
        <v>1.6205421145703749</v>
      </c>
      <c r="Q8" s="10">
        <f>J8/J43</f>
        <v>118.2984178344751</v>
      </c>
    </row>
    <row r="9" spans="1:17" x14ac:dyDescent="0.2">
      <c r="A9" t="s">
        <v>84</v>
      </c>
      <c r="B9" t="s">
        <v>8</v>
      </c>
      <c r="C9" s="5" t="s">
        <v>64</v>
      </c>
      <c r="D9" s="5" t="s">
        <v>55</v>
      </c>
      <c r="E9" s="5">
        <v>1</v>
      </c>
      <c r="F9" s="12">
        <v>5713878</v>
      </c>
      <c r="G9" s="12">
        <v>5437079</v>
      </c>
      <c r="H9" s="10">
        <f t="shared" si="4"/>
        <v>54.37079</v>
      </c>
      <c r="I9" s="12">
        <v>5312605</v>
      </c>
      <c r="J9" s="7">
        <f t="shared" si="0"/>
        <v>97.710645734593896</v>
      </c>
      <c r="K9" s="11">
        <v>163.75</v>
      </c>
      <c r="L9" s="6">
        <f t="shared" si="1"/>
        <v>3.0117274367357916</v>
      </c>
      <c r="M9" s="11">
        <v>99.83</v>
      </c>
      <c r="N9" s="11">
        <f t="shared" si="2"/>
        <v>1.8360961832631086</v>
      </c>
      <c r="O9" s="13">
        <v>5320570</v>
      </c>
      <c r="P9" s="7">
        <f t="shared" si="3"/>
        <v>97.85713983556245</v>
      </c>
      <c r="Q9" s="10">
        <f>J9/J37</f>
        <v>46.898951623415599</v>
      </c>
    </row>
    <row r="10" spans="1:17" x14ac:dyDescent="0.2">
      <c r="A10" t="s">
        <v>85</v>
      </c>
      <c r="B10" t="s">
        <v>9</v>
      </c>
      <c r="C10" s="5" t="s">
        <v>64</v>
      </c>
      <c r="D10" s="5" t="s">
        <v>56</v>
      </c>
      <c r="E10" s="5">
        <v>0.1</v>
      </c>
      <c r="F10" s="12">
        <v>1530209</v>
      </c>
      <c r="G10" s="12">
        <v>1446942</v>
      </c>
      <c r="H10" s="10">
        <f t="shared" si="4"/>
        <v>14.46942</v>
      </c>
      <c r="I10" s="12">
        <v>1253099</v>
      </c>
      <c r="J10" s="7">
        <f t="shared" si="0"/>
        <v>86.603263987084489</v>
      </c>
      <c r="K10" s="11">
        <v>38.31</v>
      </c>
      <c r="L10" s="6">
        <f t="shared" si="1"/>
        <v>2.6476527739190656</v>
      </c>
      <c r="M10" s="11">
        <v>97.88</v>
      </c>
      <c r="N10" s="11">
        <f t="shared" si="2"/>
        <v>6.7646111592586298</v>
      </c>
      <c r="O10" s="13">
        <v>1254859</v>
      </c>
      <c r="P10" s="7">
        <f t="shared" si="3"/>
        <v>86.724899823213377</v>
      </c>
      <c r="Q10" s="10">
        <f t="shared" ref="Q10:Q17" si="5">J10/J38</f>
        <v>387.99159549049017</v>
      </c>
    </row>
    <row r="11" spans="1:17" x14ac:dyDescent="0.2">
      <c r="A11" t="s">
        <v>86</v>
      </c>
      <c r="B11" t="s">
        <v>10</v>
      </c>
      <c r="C11" s="5" t="s">
        <v>64</v>
      </c>
      <c r="D11" s="5" t="s">
        <v>57</v>
      </c>
      <c r="E11" s="5">
        <v>0.01</v>
      </c>
      <c r="F11" s="12">
        <v>484112</v>
      </c>
      <c r="G11" s="12">
        <v>443768</v>
      </c>
      <c r="H11" s="10">
        <f t="shared" si="4"/>
        <v>4.4376800000000003</v>
      </c>
      <c r="I11" s="12">
        <v>187033</v>
      </c>
      <c r="J11" s="7">
        <f t="shared" si="0"/>
        <v>42.146572082709881</v>
      </c>
      <c r="K11" s="11">
        <v>5.7</v>
      </c>
      <c r="L11" s="6">
        <f t="shared" si="1"/>
        <v>1.2844549404193182</v>
      </c>
      <c r="M11" s="11">
        <v>74.760000000000005</v>
      </c>
      <c r="N11" s="11">
        <f t="shared" si="2"/>
        <v>16.846640586973372</v>
      </c>
      <c r="O11" s="13">
        <v>187340</v>
      </c>
      <c r="P11" s="7">
        <f t="shared" si="3"/>
        <v>42.215752375114924</v>
      </c>
      <c r="Q11" s="10">
        <f t="shared" si="5"/>
        <v>1188.9962141599165</v>
      </c>
    </row>
    <row r="12" spans="1:17" x14ac:dyDescent="0.2">
      <c r="A12" t="s">
        <v>87</v>
      </c>
      <c r="B12" t="s">
        <v>11</v>
      </c>
      <c r="C12" s="5" t="s">
        <v>64</v>
      </c>
      <c r="D12" s="5" t="s">
        <v>58</v>
      </c>
      <c r="E12" s="5">
        <v>1E-3</v>
      </c>
      <c r="F12" s="12">
        <v>324424</v>
      </c>
      <c r="G12" s="12">
        <v>289516</v>
      </c>
      <c r="H12" s="10">
        <f t="shared" si="4"/>
        <v>2.8951600000000002</v>
      </c>
      <c r="I12" s="12">
        <v>23801</v>
      </c>
      <c r="J12" s="7">
        <f t="shared" si="0"/>
        <v>8.2209618812086376</v>
      </c>
      <c r="K12" s="11">
        <v>0.69</v>
      </c>
      <c r="L12" s="6">
        <f t="shared" si="1"/>
        <v>0.23832879702676188</v>
      </c>
      <c r="M12" s="11">
        <v>20.81</v>
      </c>
      <c r="N12" s="11">
        <f t="shared" si="2"/>
        <v>7.1878583567056733</v>
      </c>
      <c r="O12" s="13">
        <v>23864</v>
      </c>
      <c r="P12" s="7">
        <f t="shared" si="3"/>
        <v>8.2427223365893418</v>
      </c>
      <c r="Q12" s="10">
        <f t="shared" si="5"/>
        <v>566.03626228253017</v>
      </c>
    </row>
    <row r="13" spans="1:17" x14ac:dyDescent="0.2">
      <c r="A13" t="s">
        <v>88</v>
      </c>
      <c r="B13" t="s">
        <v>12</v>
      </c>
      <c r="C13" s="5" t="s">
        <v>64</v>
      </c>
      <c r="D13" s="5" t="s">
        <v>59</v>
      </c>
      <c r="E13" s="5">
        <v>1E-4</v>
      </c>
      <c r="F13" s="12">
        <v>265706</v>
      </c>
      <c r="G13" s="12">
        <v>236082</v>
      </c>
      <c r="H13" s="10">
        <f t="shared" si="4"/>
        <v>2.3608199999999999</v>
      </c>
      <c r="I13" s="12">
        <v>5628</v>
      </c>
      <c r="J13" s="7">
        <f t="shared" si="0"/>
        <v>2.383917452410603</v>
      </c>
      <c r="K13" s="11">
        <v>0.13</v>
      </c>
      <c r="L13" s="6">
        <f t="shared" si="1"/>
        <v>5.5065612795554088E-2</v>
      </c>
      <c r="M13" s="11">
        <v>3.14</v>
      </c>
      <c r="N13" s="11">
        <f t="shared" si="2"/>
        <v>1.3300463398310758</v>
      </c>
      <c r="O13" s="13">
        <v>5650</v>
      </c>
      <c r="P13" s="7">
        <f t="shared" si="3"/>
        <v>2.3932362484221583</v>
      </c>
      <c r="Q13" s="10">
        <f t="shared" si="5"/>
        <v>164.57021149231153</v>
      </c>
    </row>
    <row r="14" spans="1:17" x14ac:dyDescent="0.2">
      <c r="A14" t="s">
        <v>89</v>
      </c>
      <c r="B14" t="s">
        <v>13</v>
      </c>
      <c r="C14" s="5" t="s">
        <v>64</v>
      </c>
      <c r="D14" s="5" t="s">
        <v>60</v>
      </c>
      <c r="E14" s="5">
        <v>1.0000000000000001E-5</v>
      </c>
      <c r="F14" s="12">
        <v>311078</v>
      </c>
      <c r="G14" s="12">
        <v>275551</v>
      </c>
      <c r="H14" s="10">
        <f t="shared" si="4"/>
        <v>2.7555100000000001</v>
      </c>
      <c r="I14" s="12">
        <v>4430</v>
      </c>
      <c r="J14" s="7">
        <f t="shared" si="0"/>
        <v>1.6076878690333185</v>
      </c>
      <c r="K14" s="11">
        <v>0.09</v>
      </c>
      <c r="L14" s="6">
        <f t="shared" si="1"/>
        <v>3.2661830296387959E-2</v>
      </c>
      <c r="M14" s="11">
        <v>0.96</v>
      </c>
      <c r="N14" s="11">
        <f t="shared" si="2"/>
        <v>0.34839285649480495</v>
      </c>
      <c r="O14" s="13">
        <v>4448</v>
      </c>
      <c r="P14" s="7">
        <f t="shared" si="3"/>
        <v>1.6142202350925963</v>
      </c>
      <c r="Q14" s="10">
        <f t="shared" si="5"/>
        <v>101.96261371729295</v>
      </c>
    </row>
    <row r="15" spans="1:17" x14ac:dyDescent="0.2">
      <c r="A15" t="s">
        <v>90</v>
      </c>
      <c r="B15" t="s">
        <v>14</v>
      </c>
      <c r="C15" s="5" t="s">
        <v>64</v>
      </c>
      <c r="D15" s="5" t="s">
        <v>61</v>
      </c>
      <c r="E15" s="5">
        <v>0</v>
      </c>
      <c r="F15" s="12">
        <v>176879</v>
      </c>
      <c r="G15" s="12">
        <v>156985</v>
      </c>
      <c r="H15" s="10">
        <f t="shared" si="4"/>
        <v>1.56985</v>
      </c>
      <c r="I15" s="12">
        <v>2507</v>
      </c>
      <c r="J15" s="7">
        <f t="shared" si="0"/>
        <v>1.5969678631716406</v>
      </c>
      <c r="K15" s="11">
        <v>0.05</v>
      </c>
      <c r="L15" s="6">
        <f t="shared" si="1"/>
        <v>3.1850176768481064E-2</v>
      </c>
      <c r="M15" s="11">
        <v>0.36</v>
      </c>
      <c r="N15" s="11">
        <f t="shared" si="2"/>
        <v>0.22932127273306366</v>
      </c>
      <c r="O15" s="13">
        <v>2496</v>
      </c>
      <c r="P15" s="7">
        <f t="shared" si="3"/>
        <v>1.5899608242825749</v>
      </c>
      <c r="Q15" s="10">
        <f t="shared" si="5"/>
        <v>117.99919131029648</v>
      </c>
    </row>
    <row r="16" spans="1:17" x14ac:dyDescent="0.2">
      <c r="A16" t="s">
        <v>91</v>
      </c>
      <c r="B16" t="s">
        <v>15</v>
      </c>
      <c r="C16" s="5" t="s">
        <v>65</v>
      </c>
      <c r="D16" s="5" t="s">
        <v>55</v>
      </c>
      <c r="E16" s="5">
        <v>1</v>
      </c>
      <c r="F16" s="12">
        <v>5361965</v>
      </c>
      <c r="G16" s="12">
        <v>5096728</v>
      </c>
      <c r="H16" s="10">
        <f t="shared" si="4"/>
        <v>50.967280000000002</v>
      </c>
      <c r="I16" s="12">
        <v>4982563</v>
      </c>
      <c r="J16" s="7">
        <f t="shared" si="0"/>
        <v>97.760033495999792</v>
      </c>
      <c r="K16" s="11">
        <v>154.88</v>
      </c>
      <c r="L16" s="6">
        <f t="shared" si="1"/>
        <v>3.0388123517676435</v>
      </c>
      <c r="M16" s="11">
        <v>99.88</v>
      </c>
      <c r="N16" s="11">
        <f t="shared" si="2"/>
        <v>1.9596886473047019</v>
      </c>
      <c r="O16" s="13">
        <v>4989892</v>
      </c>
      <c r="P16" s="7">
        <f t="shared" si="3"/>
        <v>97.903831634727226</v>
      </c>
      <c r="Q16" s="10">
        <f>J16/J37</f>
        <v>46.922656657964808</v>
      </c>
    </row>
    <row r="17" spans="1:17" x14ac:dyDescent="0.2">
      <c r="A17" t="s">
        <v>92</v>
      </c>
      <c r="B17" t="s">
        <v>16</v>
      </c>
      <c r="C17" s="5" t="s">
        <v>65</v>
      </c>
      <c r="D17" s="5" t="s">
        <v>56</v>
      </c>
      <c r="E17" s="5">
        <v>0.1</v>
      </c>
      <c r="F17" s="12">
        <v>1382144</v>
      </c>
      <c r="G17" s="12">
        <v>1305875</v>
      </c>
      <c r="H17" s="10">
        <f t="shared" si="4"/>
        <v>13.05875</v>
      </c>
      <c r="I17" s="12">
        <v>1135754</v>
      </c>
      <c r="J17" s="7">
        <f t="shared" si="0"/>
        <v>86.972642863980084</v>
      </c>
      <c r="K17" s="11">
        <v>35.130000000000003</v>
      </c>
      <c r="L17" s="6">
        <f t="shared" si="1"/>
        <v>2.6901502823777164</v>
      </c>
      <c r="M17" s="11">
        <v>97.6</v>
      </c>
      <c r="N17" s="11">
        <f t="shared" si="2"/>
        <v>7.4739159567339906</v>
      </c>
      <c r="O17" s="13">
        <v>1137649</v>
      </c>
      <c r="P17" s="7">
        <f t="shared" si="3"/>
        <v>87.117756293672826</v>
      </c>
      <c r="Q17" s="10">
        <f t="shared" ref="Q17:Q23" si="6">J17/J38</f>
        <v>389.64645112974853</v>
      </c>
    </row>
    <row r="18" spans="1:17" x14ac:dyDescent="0.2">
      <c r="A18" t="s">
        <v>93</v>
      </c>
      <c r="B18" t="s">
        <v>17</v>
      </c>
      <c r="C18" s="5" t="s">
        <v>65</v>
      </c>
      <c r="D18" s="5" t="s">
        <v>57</v>
      </c>
      <c r="E18" s="5">
        <v>0.01</v>
      </c>
      <c r="F18" s="12">
        <v>373011</v>
      </c>
      <c r="G18" s="12">
        <v>339628</v>
      </c>
      <c r="H18" s="10">
        <f t="shared" si="4"/>
        <v>3.39628</v>
      </c>
      <c r="I18" s="12">
        <v>141783</v>
      </c>
      <c r="J18" s="7">
        <f t="shared" si="0"/>
        <v>41.746557998751577</v>
      </c>
      <c r="K18" s="11">
        <v>4.34</v>
      </c>
      <c r="L18" s="6">
        <f t="shared" si="1"/>
        <v>1.2778687269600857</v>
      </c>
      <c r="M18" s="11">
        <v>65.75</v>
      </c>
      <c r="N18" s="11">
        <f t="shared" si="2"/>
        <v>19.359416773646462</v>
      </c>
      <c r="O18" s="13">
        <v>142086</v>
      </c>
      <c r="P18" s="7">
        <f t="shared" si="3"/>
        <v>41.835773257799708</v>
      </c>
      <c r="Q18" s="10">
        <f t="shared" si="6"/>
        <v>1177.7114237740293</v>
      </c>
    </row>
    <row r="19" spans="1:17" x14ac:dyDescent="0.2">
      <c r="A19" t="s">
        <v>94</v>
      </c>
      <c r="B19" t="s">
        <v>18</v>
      </c>
      <c r="C19" s="5" t="s">
        <v>65</v>
      </c>
      <c r="D19" s="5" t="s">
        <v>58</v>
      </c>
      <c r="E19" s="5">
        <v>1E-3</v>
      </c>
      <c r="F19" s="12">
        <v>267117</v>
      </c>
      <c r="G19" s="12">
        <v>236399</v>
      </c>
      <c r="H19" s="10">
        <f t="shared" si="4"/>
        <v>2.3639899999999998</v>
      </c>
      <c r="I19" s="12">
        <v>20672</v>
      </c>
      <c r="J19" s="7">
        <f t="shared" si="0"/>
        <v>8.7445378364544695</v>
      </c>
      <c r="K19" s="11">
        <v>0.59</v>
      </c>
      <c r="L19" s="6">
        <f t="shared" si="1"/>
        <v>0.2495780439003549</v>
      </c>
      <c r="M19" s="11">
        <v>18.38</v>
      </c>
      <c r="N19" s="11">
        <f t="shared" si="2"/>
        <v>7.7749905879466494</v>
      </c>
      <c r="O19" s="13">
        <v>20718</v>
      </c>
      <c r="P19" s="7">
        <f t="shared" si="3"/>
        <v>8.7639964636060217</v>
      </c>
      <c r="Q19" s="10">
        <f t="shared" si="6"/>
        <v>602.08593396459673</v>
      </c>
    </row>
    <row r="20" spans="1:17" x14ac:dyDescent="0.2">
      <c r="A20" t="s">
        <v>95</v>
      </c>
      <c r="B20" t="s">
        <v>19</v>
      </c>
      <c r="C20" s="5" t="s">
        <v>65</v>
      </c>
      <c r="D20" s="5" t="s">
        <v>59</v>
      </c>
      <c r="E20" s="5">
        <v>1E-4</v>
      </c>
      <c r="F20" s="12">
        <v>228152</v>
      </c>
      <c r="G20" s="12">
        <v>200789</v>
      </c>
      <c r="H20" s="10">
        <f t="shared" si="4"/>
        <v>2.0078900000000002</v>
      </c>
      <c r="I20" s="12">
        <v>4866</v>
      </c>
      <c r="J20" s="7">
        <f t="shared" si="0"/>
        <v>2.4234395310500076</v>
      </c>
      <c r="K20" s="11">
        <v>0.11</v>
      </c>
      <c r="L20" s="6">
        <f t="shared" si="1"/>
        <v>5.4783877602856725E-2</v>
      </c>
      <c r="M20" s="11">
        <v>2.62</v>
      </c>
      <c r="N20" s="11">
        <f t="shared" si="2"/>
        <v>1.3048523574498603</v>
      </c>
      <c r="O20" s="13">
        <v>4868</v>
      </c>
      <c r="P20" s="7">
        <f t="shared" si="3"/>
        <v>2.424435601551878</v>
      </c>
      <c r="Q20" s="10">
        <f t="shared" si="6"/>
        <v>167.29855967136683</v>
      </c>
    </row>
    <row r="21" spans="1:17" x14ac:dyDescent="0.2">
      <c r="A21" t="s">
        <v>96</v>
      </c>
      <c r="B21" t="s">
        <v>20</v>
      </c>
      <c r="C21" s="5" t="s">
        <v>65</v>
      </c>
      <c r="D21" s="5" t="s">
        <v>60</v>
      </c>
      <c r="E21" s="5">
        <v>1.0000000000000001E-5</v>
      </c>
      <c r="F21" s="12">
        <v>293741</v>
      </c>
      <c r="G21" s="12">
        <v>258310</v>
      </c>
      <c r="H21" s="10">
        <f t="shared" si="4"/>
        <v>2.5831</v>
      </c>
      <c r="I21" s="12">
        <v>4207</v>
      </c>
      <c r="J21" s="7">
        <f t="shared" si="0"/>
        <v>1.6286632340985638</v>
      </c>
      <c r="K21" s="11">
        <v>0.08</v>
      </c>
      <c r="L21" s="6">
        <f t="shared" si="1"/>
        <v>3.0970539274515117E-2</v>
      </c>
      <c r="M21" s="11">
        <v>0.67</v>
      </c>
      <c r="N21" s="11">
        <f t="shared" si="2"/>
        <v>0.25937826642406414</v>
      </c>
      <c r="O21" s="13">
        <v>4195</v>
      </c>
      <c r="P21" s="7">
        <f t="shared" si="3"/>
        <v>1.6240176532073867</v>
      </c>
      <c r="Q21" s="10">
        <f t="shared" si="6"/>
        <v>103.2929111505956</v>
      </c>
    </row>
    <row r="22" spans="1:17" x14ac:dyDescent="0.2">
      <c r="A22" t="s">
        <v>97</v>
      </c>
      <c r="B22" t="s">
        <v>21</v>
      </c>
      <c r="C22" s="5" t="s">
        <v>65</v>
      </c>
      <c r="D22" s="5" t="s">
        <v>61</v>
      </c>
      <c r="E22" s="5">
        <v>0</v>
      </c>
      <c r="F22" s="12">
        <v>221351</v>
      </c>
      <c r="G22" s="12">
        <v>194694</v>
      </c>
      <c r="H22" s="10">
        <f t="shared" si="4"/>
        <v>1.9469399999999999</v>
      </c>
      <c r="I22" s="12">
        <v>3058</v>
      </c>
      <c r="J22" s="7">
        <f t="shared" si="0"/>
        <v>1.5706698716960974</v>
      </c>
      <c r="K22" s="11">
        <v>0.06</v>
      </c>
      <c r="L22" s="6">
        <f t="shared" si="1"/>
        <v>3.0817590680760579E-2</v>
      </c>
      <c r="M22" s="11">
        <v>0.53</v>
      </c>
      <c r="N22" s="11">
        <f t="shared" si="2"/>
        <v>0.27222205101338515</v>
      </c>
      <c r="O22" s="13">
        <v>3087</v>
      </c>
      <c r="P22" s="7">
        <f t="shared" si="3"/>
        <v>1.5855650405251318</v>
      </c>
      <c r="Q22" s="10">
        <f t="shared" si="6"/>
        <v>116.05604530293962</v>
      </c>
    </row>
    <row r="23" spans="1:17" x14ac:dyDescent="0.2">
      <c r="A23" t="s">
        <v>98</v>
      </c>
      <c r="B23" t="s">
        <v>22</v>
      </c>
      <c r="C23" s="5" t="s">
        <v>66</v>
      </c>
      <c r="D23" s="5" t="s">
        <v>55</v>
      </c>
      <c r="E23" s="5">
        <v>1</v>
      </c>
      <c r="F23" s="12">
        <v>4402833</v>
      </c>
      <c r="G23" s="12">
        <v>4190232</v>
      </c>
      <c r="H23" s="10">
        <f t="shared" si="4"/>
        <v>41.902320000000003</v>
      </c>
      <c r="I23" s="12">
        <v>4052821</v>
      </c>
      <c r="J23" s="7">
        <f t="shared" si="0"/>
        <v>96.720682768877708</v>
      </c>
      <c r="K23" s="11">
        <v>126.47</v>
      </c>
      <c r="L23" s="6">
        <f t="shared" si="1"/>
        <v>3.0182099702355378</v>
      </c>
      <c r="M23" s="11">
        <v>99.73</v>
      </c>
      <c r="N23" s="11">
        <f t="shared" si="2"/>
        <v>2.3800591470830255</v>
      </c>
      <c r="O23" s="13">
        <v>4058963</v>
      </c>
      <c r="P23" s="7">
        <f t="shared" si="3"/>
        <v>96.867261764981023</v>
      </c>
      <c r="Q23" s="10">
        <f>J23/J37</f>
        <v>46.423791267150968</v>
      </c>
    </row>
    <row r="24" spans="1:17" x14ac:dyDescent="0.2">
      <c r="A24" t="s">
        <v>99</v>
      </c>
      <c r="B24" t="s">
        <v>23</v>
      </c>
      <c r="C24" s="5" t="s">
        <v>66</v>
      </c>
      <c r="D24" s="5" t="s">
        <v>56</v>
      </c>
      <c r="E24" s="5">
        <v>0.1</v>
      </c>
      <c r="F24" s="12">
        <v>1424807</v>
      </c>
      <c r="G24" s="12">
        <v>1344422</v>
      </c>
      <c r="H24" s="10">
        <f t="shared" si="4"/>
        <v>13.44422</v>
      </c>
      <c r="I24" s="12">
        <v>1080191</v>
      </c>
      <c r="J24" s="7">
        <f t="shared" si="0"/>
        <v>80.346126439466175</v>
      </c>
      <c r="K24" s="11">
        <v>33.479999999999997</v>
      </c>
      <c r="L24" s="6">
        <f t="shared" si="1"/>
        <v>2.4902895073124358</v>
      </c>
      <c r="M24" s="11">
        <v>96.34</v>
      </c>
      <c r="N24" s="11">
        <f t="shared" si="2"/>
        <v>7.1659047531206728</v>
      </c>
      <c r="O24" s="13">
        <v>1082098</v>
      </c>
      <c r="P24" s="7">
        <f t="shared" si="3"/>
        <v>80.487971782669433</v>
      </c>
      <c r="Q24" s="10">
        <f t="shared" ref="Q24:Q30" si="7">J24/J38</f>
        <v>359.9589709849526</v>
      </c>
    </row>
    <row r="25" spans="1:17" x14ac:dyDescent="0.2">
      <c r="A25" t="s">
        <v>100</v>
      </c>
      <c r="B25" t="s">
        <v>24</v>
      </c>
      <c r="C25" s="5" t="s">
        <v>66</v>
      </c>
      <c r="D25" s="5" t="s">
        <v>57</v>
      </c>
      <c r="E25" s="5">
        <v>0.01</v>
      </c>
      <c r="F25" s="12">
        <v>452119</v>
      </c>
      <c r="G25" s="12">
        <v>415522</v>
      </c>
      <c r="H25" s="10">
        <f t="shared" si="4"/>
        <v>4.1552199999999999</v>
      </c>
      <c r="I25" s="12">
        <v>126582</v>
      </c>
      <c r="J25" s="7">
        <f t="shared" si="0"/>
        <v>30.463368967226767</v>
      </c>
      <c r="K25" s="11">
        <v>3.92</v>
      </c>
      <c r="L25" s="6">
        <f t="shared" si="1"/>
        <v>0.94339168563878684</v>
      </c>
      <c r="M25" s="11">
        <v>61.46</v>
      </c>
      <c r="N25" s="11">
        <f t="shared" si="2"/>
        <v>14.791033928408122</v>
      </c>
      <c r="O25" s="13">
        <v>126786</v>
      </c>
      <c r="P25" s="7">
        <f t="shared" si="3"/>
        <v>30.512463840663067</v>
      </c>
      <c r="Q25" s="10">
        <f t="shared" si="7"/>
        <v>859.40157366792039</v>
      </c>
    </row>
    <row r="26" spans="1:17" x14ac:dyDescent="0.2">
      <c r="A26" t="s">
        <v>101</v>
      </c>
      <c r="B26" t="s">
        <v>25</v>
      </c>
      <c r="C26" s="5" t="s">
        <v>66</v>
      </c>
      <c r="D26" s="5" t="s">
        <v>58</v>
      </c>
      <c r="E26" s="5">
        <v>1E-3</v>
      </c>
      <c r="F26" s="12">
        <v>335421</v>
      </c>
      <c r="G26" s="12">
        <v>301622</v>
      </c>
      <c r="H26" s="10">
        <f t="shared" si="4"/>
        <v>3.0162200000000001</v>
      </c>
      <c r="I26" s="12">
        <v>15896</v>
      </c>
      <c r="J26" s="7">
        <f t="shared" si="0"/>
        <v>5.2701726001418994</v>
      </c>
      <c r="K26" s="11">
        <v>0.45</v>
      </c>
      <c r="L26" s="6">
        <f t="shared" si="1"/>
        <v>0.14919336122696619</v>
      </c>
      <c r="M26" s="11">
        <v>14.26</v>
      </c>
      <c r="N26" s="11">
        <f t="shared" si="2"/>
        <v>4.7277718468811951</v>
      </c>
      <c r="O26" s="13">
        <v>15936</v>
      </c>
      <c r="P26" s="7">
        <f t="shared" si="3"/>
        <v>5.2834342322509631</v>
      </c>
      <c r="Q26" s="10">
        <f t="shared" si="7"/>
        <v>362.86615158584709</v>
      </c>
    </row>
    <row r="27" spans="1:17" x14ac:dyDescent="0.2">
      <c r="A27" t="s">
        <v>102</v>
      </c>
      <c r="B27" t="s">
        <v>26</v>
      </c>
      <c r="C27" s="5" t="s">
        <v>66</v>
      </c>
      <c r="D27" s="5" t="s">
        <v>59</v>
      </c>
      <c r="E27" s="5">
        <v>1E-4</v>
      </c>
      <c r="F27" s="12">
        <v>356959</v>
      </c>
      <c r="G27" s="12">
        <v>320881</v>
      </c>
      <c r="H27" s="10">
        <f t="shared" si="4"/>
        <v>3.2088100000000002</v>
      </c>
      <c r="I27" s="12">
        <v>4631</v>
      </c>
      <c r="J27" s="7">
        <f t="shared" si="0"/>
        <v>1.4432141510404168</v>
      </c>
      <c r="K27" s="11">
        <v>0.1</v>
      </c>
      <c r="L27" s="6">
        <f t="shared" si="1"/>
        <v>3.1164201058959552E-2</v>
      </c>
      <c r="M27" s="11">
        <v>2.13</v>
      </c>
      <c r="N27" s="11">
        <f t="shared" si="2"/>
        <v>0.66379748255583837</v>
      </c>
      <c r="O27" s="13">
        <v>4625</v>
      </c>
      <c r="P27" s="7">
        <f t="shared" si="3"/>
        <v>1.4413442989768792</v>
      </c>
      <c r="Q27" s="10">
        <f t="shared" si="7"/>
        <v>99.630151969083286</v>
      </c>
    </row>
    <row r="28" spans="1:17" x14ac:dyDescent="0.2">
      <c r="A28" t="s">
        <v>103</v>
      </c>
      <c r="B28" t="s">
        <v>27</v>
      </c>
      <c r="C28" s="5" t="s">
        <v>66</v>
      </c>
      <c r="D28" s="5" t="s">
        <v>60</v>
      </c>
      <c r="E28" s="5">
        <v>1.0000000000000001E-5</v>
      </c>
      <c r="F28" s="12">
        <v>377599</v>
      </c>
      <c r="G28" s="12">
        <v>340649</v>
      </c>
      <c r="H28" s="10">
        <f t="shared" si="4"/>
        <v>3.4064899999999998</v>
      </c>
      <c r="I28" s="12">
        <v>3289</v>
      </c>
      <c r="J28" s="7">
        <f t="shared" si="0"/>
        <v>0.96550995306018805</v>
      </c>
      <c r="K28" s="11">
        <v>0.06</v>
      </c>
      <c r="L28" s="6">
        <f t="shared" si="1"/>
        <v>1.7613437878872387E-2</v>
      </c>
      <c r="M28" s="11">
        <v>0.39</v>
      </c>
      <c r="N28" s="11">
        <f t="shared" si="2"/>
        <v>0.11448734621267054</v>
      </c>
      <c r="O28" s="13">
        <v>3276</v>
      </c>
      <c r="P28" s="7">
        <f t="shared" si="3"/>
        <v>0.96169370818643229</v>
      </c>
      <c r="Q28" s="10">
        <f t="shared" si="7"/>
        <v>61.234472362643281</v>
      </c>
    </row>
    <row r="29" spans="1:17" x14ac:dyDescent="0.2">
      <c r="A29" t="s">
        <v>104</v>
      </c>
      <c r="B29" t="s">
        <v>28</v>
      </c>
      <c r="C29" s="5" t="s">
        <v>66</v>
      </c>
      <c r="D29" s="5" t="s">
        <v>61</v>
      </c>
      <c r="E29" s="5">
        <v>0</v>
      </c>
      <c r="F29" s="12">
        <v>275720</v>
      </c>
      <c r="G29" s="12">
        <v>247554</v>
      </c>
      <c r="H29" s="10">
        <f t="shared" si="4"/>
        <v>2.4755400000000001</v>
      </c>
      <c r="I29" s="12">
        <v>2078</v>
      </c>
      <c r="J29" s="7">
        <f t="shared" si="0"/>
        <v>0.83941281498178166</v>
      </c>
      <c r="K29" s="11">
        <v>0.04</v>
      </c>
      <c r="L29" s="6">
        <f t="shared" si="1"/>
        <v>1.6158090759995799E-2</v>
      </c>
      <c r="M29" s="11">
        <v>0.24</v>
      </c>
      <c r="N29" s="11">
        <f t="shared" si="2"/>
        <v>9.6948544559974786E-2</v>
      </c>
      <c r="O29" s="13">
        <v>2115</v>
      </c>
      <c r="P29" s="7">
        <f t="shared" si="3"/>
        <v>0.85435904893477799</v>
      </c>
      <c r="Q29" s="10">
        <f t="shared" si="7"/>
        <v>62.023811266078027</v>
      </c>
    </row>
    <row r="30" spans="1:17" x14ac:dyDescent="0.2">
      <c r="A30" t="s">
        <v>105</v>
      </c>
      <c r="B30" t="s">
        <v>29</v>
      </c>
      <c r="C30" s="5" t="s">
        <v>67</v>
      </c>
      <c r="D30" s="5" t="s">
        <v>55</v>
      </c>
      <c r="E30" s="5">
        <v>1</v>
      </c>
      <c r="F30" s="12">
        <v>4983812</v>
      </c>
      <c r="G30" s="12">
        <v>4736978</v>
      </c>
      <c r="H30" s="10">
        <f t="shared" si="4"/>
        <v>47.369779999999999</v>
      </c>
      <c r="I30" s="12">
        <v>4620437</v>
      </c>
      <c r="J30" s="7">
        <f t="shared" si="0"/>
        <v>97.539760581535319</v>
      </c>
      <c r="K30" s="11">
        <v>144.5</v>
      </c>
      <c r="L30" s="6">
        <f t="shared" si="1"/>
        <v>3.0504680410168676</v>
      </c>
      <c r="M30" s="11">
        <v>99.71</v>
      </c>
      <c r="N30" s="11">
        <f t="shared" si="2"/>
        <v>2.1049285008290095</v>
      </c>
      <c r="O30" s="13">
        <v>4628266</v>
      </c>
      <c r="P30" s="7">
        <f t="shared" si="3"/>
        <v>97.705034728892556</v>
      </c>
      <c r="Q30" s="10">
        <f>J30/J37</f>
        <v>46.816930524627416</v>
      </c>
    </row>
    <row r="31" spans="1:17" x14ac:dyDescent="0.2">
      <c r="A31" t="s">
        <v>106</v>
      </c>
      <c r="B31" t="s">
        <v>30</v>
      </c>
      <c r="C31" s="5" t="s">
        <v>67</v>
      </c>
      <c r="D31" s="5" t="s">
        <v>56</v>
      </c>
      <c r="E31" s="5">
        <v>0.1</v>
      </c>
      <c r="F31" s="12">
        <v>1052233</v>
      </c>
      <c r="G31" s="12">
        <v>995909</v>
      </c>
      <c r="H31" s="10">
        <f t="shared" si="4"/>
        <v>9.9590899999999998</v>
      </c>
      <c r="I31" s="12">
        <v>868912</v>
      </c>
      <c r="J31" s="7">
        <f t="shared" si="0"/>
        <v>87.248132108455692</v>
      </c>
      <c r="K31" s="11">
        <v>27.26</v>
      </c>
      <c r="L31" s="6">
        <f t="shared" si="1"/>
        <v>2.737197876512814</v>
      </c>
      <c r="M31" s="11">
        <v>93.5</v>
      </c>
      <c r="N31" s="11">
        <f t="shared" si="2"/>
        <v>9.3884079770340456</v>
      </c>
      <c r="O31" s="13">
        <v>870391</v>
      </c>
      <c r="P31" s="7">
        <f t="shared" si="3"/>
        <v>87.396639652819687</v>
      </c>
      <c r="Q31" s="10">
        <f t="shared" ref="Q31:Q36" si="8">J31/J38</f>
        <v>390.88067148800781</v>
      </c>
    </row>
    <row r="32" spans="1:17" x14ac:dyDescent="0.2">
      <c r="A32" t="s">
        <v>107</v>
      </c>
      <c r="B32" t="s">
        <v>31</v>
      </c>
      <c r="C32" s="5" t="s">
        <v>67</v>
      </c>
      <c r="D32" s="5" t="s">
        <v>57</v>
      </c>
      <c r="E32" s="5">
        <v>0.01</v>
      </c>
      <c r="F32" s="12">
        <v>310932</v>
      </c>
      <c r="G32" s="12">
        <v>285076</v>
      </c>
      <c r="H32" s="10">
        <f t="shared" si="4"/>
        <v>2.8507600000000002</v>
      </c>
      <c r="I32" s="12">
        <v>121928</v>
      </c>
      <c r="J32" s="7">
        <f t="shared" si="0"/>
        <v>42.770348959575692</v>
      </c>
      <c r="K32" s="11">
        <v>3.79</v>
      </c>
      <c r="L32" s="6">
        <f t="shared" si="1"/>
        <v>1.3294700360605591</v>
      </c>
      <c r="M32" s="11">
        <v>54.02</v>
      </c>
      <c r="N32" s="11">
        <f t="shared" si="2"/>
        <v>18.949332809496415</v>
      </c>
      <c r="O32" s="13">
        <v>122164</v>
      </c>
      <c r="P32" s="7">
        <f t="shared" si="3"/>
        <v>42.853133901135138</v>
      </c>
      <c r="Q32" s="10">
        <f t="shared" si="8"/>
        <v>1206.5935728162378</v>
      </c>
    </row>
    <row r="33" spans="1:17" x14ac:dyDescent="0.2">
      <c r="A33" t="s">
        <v>108</v>
      </c>
      <c r="B33" t="s">
        <v>32</v>
      </c>
      <c r="C33" s="5" t="s">
        <v>67</v>
      </c>
      <c r="D33" s="5" t="s">
        <v>58</v>
      </c>
      <c r="E33" s="5">
        <v>1E-3</v>
      </c>
      <c r="F33" s="12">
        <v>200096</v>
      </c>
      <c r="G33" s="12">
        <v>179100</v>
      </c>
      <c r="H33" s="10">
        <f t="shared" si="4"/>
        <v>1.7909999999999999</v>
      </c>
      <c r="I33" s="12">
        <v>15255</v>
      </c>
      <c r="J33" s="7">
        <f t="shared" si="0"/>
        <v>8.5175879396984921</v>
      </c>
      <c r="K33" s="11">
        <v>0.44</v>
      </c>
      <c r="L33" s="6">
        <f t="shared" si="1"/>
        <v>0.24567280848687886</v>
      </c>
      <c r="M33" s="11">
        <v>10.65</v>
      </c>
      <c r="N33" s="11">
        <f t="shared" si="2"/>
        <v>5.9463986599664995</v>
      </c>
      <c r="O33" s="13">
        <v>15292</v>
      </c>
      <c r="P33" s="7">
        <f t="shared" si="3"/>
        <v>8.53824678950307</v>
      </c>
      <c r="Q33" s="10">
        <f t="shared" si="8"/>
        <v>586.45979761444585</v>
      </c>
    </row>
    <row r="34" spans="1:17" x14ac:dyDescent="0.2">
      <c r="A34" t="s">
        <v>109</v>
      </c>
      <c r="B34" t="s">
        <v>33</v>
      </c>
      <c r="C34" s="5" t="s">
        <v>67</v>
      </c>
      <c r="D34" s="5" t="s">
        <v>59</v>
      </c>
      <c r="E34" s="5">
        <v>1E-4</v>
      </c>
      <c r="F34" s="12">
        <v>239174</v>
      </c>
      <c r="G34" s="12">
        <v>212645</v>
      </c>
      <c r="H34" s="10">
        <f t="shared" si="4"/>
        <v>2.1264500000000002</v>
      </c>
      <c r="I34" s="12">
        <v>4940</v>
      </c>
      <c r="J34" s="7">
        <f t="shared" si="0"/>
        <v>2.3231206941146039</v>
      </c>
      <c r="K34" s="11">
        <v>0.1</v>
      </c>
      <c r="L34" s="6">
        <f t="shared" si="1"/>
        <v>4.7026734698676194E-2</v>
      </c>
      <c r="M34" s="11">
        <v>1.96</v>
      </c>
      <c r="N34" s="11">
        <f t="shared" si="2"/>
        <v>0.92172400009405342</v>
      </c>
      <c r="O34" s="13">
        <v>4938</v>
      </c>
      <c r="P34" s="7">
        <f t="shared" si="3"/>
        <v>2.3221801594206304</v>
      </c>
      <c r="Q34" s="10">
        <f t="shared" si="8"/>
        <v>160.37319730429837</v>
      </c>
    </row>
    <row r="35" spans="1:17" x14ac:dyDescent="0.2">
      <c r="A35" t="s">
        <v>110</v>
      </c>
      <c r="B35" t="s">
        <v>34</v>
      </c>
      <c r="C35" s="5" t="s">
        <v>67</v>
      </c>
      <c r="D35" s="5" t="s">
        <v>60</v>
      </c>
      <c r="E35" s="5">
        <v>1.0000000000000001E-5</v>
      </c>
      <c r="F35" s="12">
        <v>244107</v>
      </c>
      <c r="G35" s="12">
        <v>217273</v>
      </c>
      <c r="H35" s="10">
        <f t="shared" si="4"/>
        <v>2.1727300000000001</v>
      </c>
      <c r="I35" s="12">
        <v>3779</v>
      </c>
      <c r="J35" s="7">
        <f t="shared" si="0"/>
        <v>1.7392865197240339</v>
      </c>
      <c r="K35" s="11">
        <v>0.06</v>
      </c>
      <c r="L35" s="6">
        <f t="shared" si="1"/>
        <v>2.7615028098291087E-2</v>
      </c>
      <c r="M35" s="11">
        <v>0.65</v>
      </c>
      <c r="N35" s="11">
        <f t="shared" si="2"/>
        <v>0.29916280439815346</v>
      </c>
      <c r="O35" s="13">
        <v>3825</v>
      </c>
      <c r="P35" s="7">
        <f t="shared" si="3"/>
        <v>1.7604580412660571</v>
      </c>
      <c r="Q35" s="10">
        <f t="shared" si="8"/>
        <v>110.30884972774599</v>
      </c>
    </row>
    <row r="36" spans="1:17" x14ac:dyDescent="0.2">
      <c r="A36" t="s">
        <v>111</v>
      </c>
      <c r="B36" t="s">
        <v>35</v>
      </c>
      <c r="C36" s="5" t="s">
        <v>67</v>
      </c>
      <c r="D36" s="5" t="s">
        <v>61</v>
      </c>
      <c r="E36" s="5">
        <v>0</v>
      </c>
      <c r="F36" s="12">
        <v>164710</v>
      </c>
      <c r="G36" s="12">
        <v>146295</v>
      </c>
      <c r="H36" s="10">
        <f t="shared" si="4"/>
        <v>1.46295</v>
      </c>
      <c r="I36" s="12">
        <v>2178</v>
      </c>
      <c r="J36" s="7">
        <f t="shared" si="0"/>
        <v>1.4887726853275915</v>
      </c>
      <c r="K36" s="11">
        <v>0.04</v>
      </c>
      <c r="L36" s="6">
        <f t="shared" si="1"/>
        <v>2.7342014422912609E-2</v>
      </c>
      <c r="M36" s="11">
        <v>0.18</v>
      </c>
      <c r="N36" s="11">
        <f t="shared" si="2"/>
        <v>0.12303906490310673</v>
      </c>
      <c r="O36" s="13">
        <v>2184</v>
      </c>
      <c r="P36" s="7">
        <f t="shared" si="3"/>
        <v>1.4928739874910284</v>
      </c>
      <c r="Q36" s="10">
        <f t="shared" si="8"/>
        <v>110.00470138742736</v>
      </c>
    </row>
    <row r="37" spans="1:17" x14ac:dyDescent="0.2">
      <c r="A37" t="s">
        <v>70</v>
      </c>
      <c r="B37" t="s">
        <v>36</v>
      </c>
      <c r="C37" s="5" t="s">
        <v>68</v>
      </c>
      <c r="D37" s="5" t="s">
        <v>55</v>
      </c>
      <c r="E37" s="5">
        <v>1</v>
      </c>
      <c r="F37" s="12">
        <v>1421421</v>
      </c>
      <c r="G37" s="12">
        <v>1216840</v>
      </c>
      <c r="H37" s="10">
        <f t="shared" si="4"/>
        <v>12.1684</v>
      </c>
      <c r="I37" s="12">
        <v>25352</v>
      </c>
      <c r="J37" s="7">
        <f t="shared" si="0"/>
        <v>2.0834292100851388</v>
      </c>
      <c r="K37" s="11">
        <v>0.73</v>
      </c>
      <c r="L37" s="6">
        <f t="shared" si="1"/>
        <v>5.9991453272410504E-2</v>
      </c>
      <c r="M37" s="11">
        <v>35.549999999999997</v>
      </c>
      <c r="N37" s="11">
        <f t="shared" si="2"/>
        <v>2.9215015942934155</v>
      </c>
      <c r="O37" s="13">
        <v>25372</v>
      </c>
      <c r="P37" s="7">
        <f t="shared" si="3"/>
        <v>2.0850728115446566</v>
      </c>
      <c r="Q37" t="s">
        <v>51</v>
      </c>
    </row>
    <row r="38" spans="1:17" x14ac:dyDescent="0.2">
      <c r="A38" t="s">
        <v>71</v>
      </c>
      <c r="B38" t="s">
        <v>37</v>
      </c>
      <c r="C38" s="5" t="s">
        <v>68</v>
      </c>
      <c r="D38" s="5" t="s">
        <v>56</v>
      </c>
      <c r="E38" s="5">
        <v>0.1</v>
      </c>
      <c r="F38" s="12">
        <v>1466489</v>
      </c>
      <c r="G38" s="12">
        <v>1253981</v>
      </c>
      <c r="H38" s="10">
        <f t="shared" si="4"/>
        <v>12.539809999999999</v>
      </c>
      <c r="I38" s="12">
        <v>2799</v>
      </c>
      <c r="J38" s="7">
        <f t="shared" si="0"/>
        <v>0.22320912358321218</v>
      </c>
      <c r="K38" s="11">
        <v>0.08</v>
      </c>
      <c r="L38" s="6">
        <f t="shared" si="1"/>
        <v>6.3796819888020636E-3</v>
      </c>
      <c r="M38" s="11">
        <v>4.68</v>
      </c>
      <c r="N38" s="11">
        <f t="shared" si="2"/>
        <v>0.37321139634492068</v>
      </c>
      <c r="O38" s="13">
        <v>2801</v>
      </c>
      <c r="P38" s="7">
        <f t="shared" si="3"/>
        <v>0.22336861563293223</v>
      </c>
      <c r="Q38" t="s">
        <v>51</v>
      </c>
    </row>
    <row r="39" spans="1:17" x14ac:dyDescent="0.2">
      <c r="A39" t="s">
        <v>72</v>
      </c>
      <c r="B39" t="s">
        <v>38</v>
      </c>
      <c r="C39" s="5" t="s">
        <v>68</v>
      </c>
      <c r="D39" s="5" t="s">
        <v>57</v>
      </c>
      <c r="E39" s="5">
        <v>0.01</v>
      </c>
      <c r="F39" s="12">
        <v>1705219</v>
      </c>
      <c r="G39" s="12">
        <v>1464150</v>
      </c>
      <c r="H39" s="10">
        <f t="shared" si="4"/>
        <v>14.641500000000001</v>
      </c>
      <c r="I39" s="12">
        <v>519</v>
      </c>
      <c r="J39" s="7">
        <f t="shared" si="0"/>
        <v>3.5447187788136464E-2</v>
      </c>
      <c r="K39" s="11">
        <v>0.01</v>
      </c>
      <c r="L39" s="6">
        <f t="shared" si="1"/>
        <v>6.8299013079261E-4</v>
      </c>
      <c r="M39" s="11">
        <v>0.59</v>
      </c>
      <c r="N39" s="11">
        <f t="shared" si="2"/>
        <v>4.0296417716763989E-2</v>
      </c>
      <c r="O39" s="13">
        <v>518</v>
      </c>
      <c r="P39" s="7">
        <f t="shared" si="3"/>
        <v>3.5378888775057203E-2</v>
      </c>
      <c r="Q39" t="s">
        <v>51</v>
      </c>
    </row>
    <row r="40" spans="1:17" x14ac:dyDescent="0.2">
      <c r="A40" t="s">
        <v>73</v>
      </c>
      <c r="B40" t="s">
        <v>39</v>
      </c>
      <c r="C40" s="5" t="s">
        <v>68</v>
      </c>
      <c r="D40" s="5" t="s">
        <v>58</v>
      </c>
      <c r="E40" s="5">
        <v>1E-3</v>
      </c>
      <c r="F40" s="12">
        <v>1490963</v>
      </c>
      <c r="G40" s="12">
        <v>1253121</v>
      </c>
      <c r="H40" s="10">
        <f t="shared" si="4"/>
        <v>12.53121</v>
      </c>
      <c r="I40" s="12">
        <v>182</v>
      </c>
      <c r="J40" s="7">
        <f t="shared" si="0"/>
        <v>1.4523737133126012E-2</v>
      </c>
      <c r="K40" s="11">
        <v>0</v>
      </c>
      <c r="L40" s="7">
        <v>0</v>
      </c>
      <c r="M40" s="11">
        <v>0.09</v>
      </c>
      <c r="N40" s="11">
        <f t="shared" si="2"/>
        <v>7.1820678130842912E-3</v>
      </c>
      <c r="O40" s="13">
        <v>186</v>
      </c>
      <c r="P40" s="7">
        <f t="shared" si="3"/>
        <v>1.4842940147040868E-2</v>
      </c>
      <c r="Q40" t="s">
        <v>51</v>
      </c>
    </row>
    <row r="41" spans="1:17" x14ac:dyDescent="0.2">
      <c r="A41" t="s">
        <v>74</v>
      </c>
      <c r="B41" t="s">
        <v>40</v>
      </c>
      <c r="C41" s="5" t="s">
        <v>68</v>
      </c>
      <c r="D41" s="5" t="s">
        <v>59</v>
      </c>
      <c r="E41" s="5">
        <v>1E-4</v>
      </c>
      <c r="F41" s="12">
        <v>1894074</v>
      </c>
      <c r="G41" s="12">
        <v>1608481</v>
      </c>
      <c r="H41" s="10">
        <f t="shared" si="4"/>
        <v>16.084810000000001</v>
      </c>
      <c r="I41" s="12">
        <v>233</v>
      </c>
      <c r="J41" s="7">
        <f t="shared" si="0"/>
        <v>1.448571664819168E-2</v>
      </c>
      <c r="K41" s="11">
        <v>0.01</v>
      </c>
      <c r="L41" s="6">
        <f>K41/H41</f>
        <v>6.2170457717560846E-4</v>
      </c>
      <c r="M41" s="11">
        <v>0.08</v>
      </c>
      <c r="N41" s="11">
        <f t="shared" si="2"/>
        <v>4.9736366174048677E-3</v>
      </c>
      <c r="O41" s="13">
        <v>232</v>
      </c>
      <c r="P41" s="7">
        <f t="shared" si="3"/>
        <v>1.4423546190474118E-2</v>
      </c>
      <c r="Q41" t="s">
        <v>51</v>
      </c>
    </row>
    <row r="42" spans="1:17" x14ac:dyDescent="0.2">
      <c r="A42" t="s">
        <v>75</v>
      </c>
      <c r="B42" t="s">
        <v>41</v>
      </c>
      <c r="C42" s="5" t="s">
        <v>68</v>
      </c>
      <c r="D42" s="5" t="s">
        <v>60</v>
      </c>
      <c r="E42" s="5">
        <v>1.0000000000000001E-5</v>
      </c>
      <c r="F42" s="12">
        <v>2164223</v>
      </c>
      <c r="G42" s="12">
        <v>1839235</v>
      </c>
      <c r="H42" s="10">
        <f t="shared" si="4"/>
        <v>18.39235</v>
      </c>
      <c r="I42" s="12">
        <v>290</v>
      </c>
      <c r="J42" s="7">
        <f t="shared" si="0"/>
        <v>1.5767425043564307E-2</v>
      </c>
      <c r="K42" s="11">
        <v>0.01</v>
      </c>
      <c r="L42" s="6">
        <f>K42/H42</f>
        <v>5.4370431184704515E-4</v>
      </c>
      <c r="M42" s="11">
        <v>0.08</v>
      </c>
      <c r="N42" s="11">
        <f t="shared" si="2"/>
        <v>4.3496344947763612E-3</v>
      </c>
      <c r="O42" s="13">
        <v>291</v>
      </c>
      <c r="P42" s="7">
        <f t="shared" si="3"/>
        <v>1.5821795474749014E-2</v>
      </c>
      <c r="Q42" t="s">
        <v>51</v>
      </c>
    </row>
    <row r="43" spans="1:17" x14ac:dyDescent="0.2">
      <c r="A43" t="s">
        <v>76</v>
      </c>
      <c r="B43" t="s">
        <v>42</v>
      </c>
      <c r="C43" s="5" t="s">
        <v>68</v>
      </c>
      <c r="D43" s="5" t="s">
        <v>61</v>
      </c>
      <c r="E43" s="5">
        <v>0</v>
      </c>
      <c r="F43" s="12">
        <v>1821277</v>
      </c>
      <c r="G43" s="12">
        <v>1544291</v>
      </c>
      <c r="H43" s="10">
        <f t="shared" si="4"/>
        <v>15.442909999999999</v>
      </c>
      <c r="I43" s="12">
        <v>209</v>
      </c>
      <c r="J43" s="7">
        <f t="shared" si="0"/>
        <v>1.3533718709750946E-2</v>
      </c>
      <c r="K43" s="11">
        <v>0.01</v>
      </c>
      <c r="L43" s="6">
        <f>K43/H43</f>
        <v>6.4754634974884917E-4</v>
      </c>
      <c r="M43" s="11">
        <v>7.0000000000000007E-2</v>
      </c>
      <c r="N43" s="11">
        <f t="shared" si="2"/>
        <v>4.5328244482419448E-3</v>
      </c>
      <c r="O43" s="13">
        <v>214</v>
      </c>
      <c r="P43" s="7">
        <f t="shared" si="3"/>
        <v>1.3857491884625373E-2</v>
      </c>
      <c r="Q43" t="s">
        <v>51</v>
      </c>
    </row>
  </sheetData>
  <sortState xmlns:xlrd2="http://schemas.microsoft.com/office/spreadsheetml/2017/richdata2" ref="R1:S44">
    <sortCondition ref="R1:R44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Bayona Vasquez, Natalia</cp:lastModifiedBy>
  <cp:revision/>
  <dcterms:created xsi:type="dcterms:W3CDTF">2023-02-27T20:55:45Z</dcterms:created>
  <dcterms:modified xsi:type="dcterms:W3CDTF">2023-10-23T05:03:47Z</dcterms:modified>
  <cp:category/>
  <cp:contentStatus/>
</cp:coreProperties>
</file>