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anuscript/nature_communications/supplemental_material/supplementary_tables/"/>
    </mc:Choice>
  </mc:AlternateContent>
  <xr:revisionPtr revIDLastSave="0" documentId="13_ncr:1_{482187FD-34D4-9E42-B3B2-343CE0BD28B6}" xr6:coauthVersionLast="47" xr6:coauthVersionMax="47" xr10:uidLastSave="{00000000-0000-0000-0000-000000000000}"/>
  <bookViews>
    <workbookView xWindow="7620" yWindow="2220" windowWidth="27640" windowHeight="16940" xr2:uid="{BD979B59-86B9-A74B-9C2B-9F7A89BB3C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2" i="1"/>
  <c r="E15" i="1"/>
  <c r="E14" i="1"/>
  <c r="G14" i="1"/>
  <c r="G15" i="1"/>
  <c r="F14" i="1"/>
  <c r="F15" i="1"/>
  <c r="C15" i="1"/>
  <c r="C14" i="1"/>
  <c r="I10" i="1"/>
  <c r="I11" i="1"/>
  <c r="I5" i="1"/>
  <c r="I9" i="1"/>
  <c r="I8" i="1"/>
  <c r="I2" i="1"/>
  <c r="I14" i="1" s="1"/>
  <c r="I7" i="1"/>
  <c r="I15" i="1" s="1"/>
  <c r="I6" i="1"/>
  <c r="H6" i="1"/>
  <c r="I4" i="1"/>
  <c r="I3" i="1"/>
  <c r="H11" i="1"/>
  <c r="H10" i="1"/>
  <c r="H9" i="1"/>
  <c r="H8" i="1"/>
  <c r="H7" i="1"/>
  <c r="H15" i="1" s="1"/>
  <c r="H4" i="1"/>
  <c r="H3" i="1"/>
  <c r="H2" i="1"/>
  <c r="H14" i="1" s="1"/>
</calcChain>
</file>

<file path=xl/sharedStrings.xml><?xml version="1.0" encoding="utf-8"?>
<sst xmlns="http://schemas.openxmlformats.org/spreadsheetml/2006/main" count="30" uniqueCount="17">
  <si>
    <t>Sample</t>
  </si>
  <si>
    <t>Library</t>
  </si>
  <si>
    <t>Enriched</t>
  </si>
  <si>
    <t>Unenriched</t>
  </si>
  <si>
    <t>C.parvum_MG01</t>
  </si>
  <si>
    <t>C.parvum_MG02</t>
  </si>
  <si>
    <t>C.parvum_B</t>
  </si>
  <si>
    <t>C.meleagridis_1</t>
  </si>
  <si>
    <t>C.meleagridis_2</t>
  </si>
  <si>
    <t>Raw_Reads</t>
  </si>
  <si>
    <t>Filtered_Reads</t>
  </si>
  <si>
    <t>Percentage_retained</t>
  </si>
  <si>
    <t>Fold_Change</t>
  </si>
  <si>
    <t>Depth_each</t>
  </si>
  <si>
    <t>Breadth_each</t>
  </si>
  <si>
    <t>Number_mapped_each</t>
  </si>
  <si>
    <t>%_Both_mapped_each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</si>
</sst>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0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60C6-C802-9745-9961-947804DE6754}">
  <dimension ref="A1:J15"/>
  <sheetViews>
    <sheetView tabSelected="1" workbookViewId="0">
      <selection activeCell="J10" sqref="J10"/>
    </sheetView>
  </sheetViews>
  <sheetFormatPr baseColWidth="10" defaultRowHeight="16" x14ac:dyDescent="0.2"/>
  <cols>
    <col min="1" max="1" width="15.83203125" bestFit="1" customWidth="1"/>
    <col min="6" max="6" width="20.5" bestFit="1" customWidth="1"/>
    <col min="9" max="9" width="14.1640625" bestFit="1" customWidth="1"/>
  </cols>
  <sheetData>
    <row r="1" spans="1:10" x14ac:dyDescent="0.2">
      <c r="A1" t="s">
        <v>0</v>
      </c>
      <c r="B1" t="s">
        <v>1</v>
      </c>
      <c r="C1" t="s">
        <v>9</v>
      </c>
      <c r="D1" t="s">
        <v>10</v>
      </c>
      <c r="E1" t="s">
        <v>11</v>
      </c>
      <c r="F1" t="s">
        <v>15</v>
      </c>
      <c r="G1" t="s">
        <v>16</v>
      </c>
      <c r="H1" s="3" t="s">
        <v>13</v>
      </c>
      <c r="I1" t="s">
        <v>14</v>
      </c>
      <c r="J1" t="s">
        <v>12</v>
      </c>
    </row>
    <row r="2" spans="1:10" x14ac:dyDescent="0.2">
      <c r="A2" t="s">
        <v>4</v>
      </c>
      <c r="B2" t="s">
        <v>2</v>
      </c>
      <c r="C2" s="1">
        <v>1148182</v>
      </c>
      <c r="D2" s="1">
        <v>1082756</v>
      </c>
      <c r="E2" s="3">
        <v>94.3</v>
      </c>
      <c r="F2" s="5">
        <v>1044510</v>
      </c>
      <c r="G2" s="2">
        <v>0.96240000000000003</v>
      </c>
      <c r="H2" s="3">
        <f>187208639/9122263</f>
        <v>20.522170759602087</v>
      </c>
      <c r="I2" s="2">
        <f>8350693/9122263</f>
        <v>0.91541901390038849</v>
      </c>
      <c r="J2" s="3">
        <f>E2/E7</f>
        <v>1.3471428571428572</v>
      </c>
    </row>
    <row r="3" spans="1:10" x14ac:dyDescent="0.2">
      <c r="A3" t="s">
        <v>5</v>
      </c>
      <c r="B3" t="s">
        <v>2</v>
      </c>
      <c r="C3" s="1">
        <v>1436830</v>
      </c>
      <c r="D3" s="1">
        <v>1359274</v>
      </c>
      <c r="E3" s="3">
        <v>94.6</v>
      </c>
      <c r="F3" s="5">
        <v>1261313</v>
      </c>
      <c r="G3" s="2">
        <v>0.92530000000000001</v>
      </c>
      <c r="H3" s="3">
        <f>229628675/9122263</f>
        <v>25.172336623050661</v>
      </c>
      <c r="I3" s="2">
        <f>8484240/9122263</f>
        <v>0.93005869267307906</v>
      </c>
      <c r="J3" s="3">
        <f t="shared" ref="J3:J6" si="0">E3/E8</f>
        <v>1.34375</v>
      </c>
    </row>
    <row r="4" spans="1:10" x14ac:dyDescent="0.2">
      <c r="A4" t="s">
        <v>6</v>
      </c>
      <c r="B4" t="s">
        <v>2</v>
      </c>
      <c r="C4" s="1">
        <v>252184</v>
      </c>
      <c r="D4" s="1">
        <v>245414</v>
      </c>
      <c r="E4" s="3">
        <v>97.3</v>
      </c>
      <c r="F4" s="5">
        <v>226248</v>
      </c>
      <c r="G4" s="2">
        <v>0.92030000000000001</v>
      </c>
      <c r="H4" s="3">
        <f>45100189/9122263</f>
        <v>4.9439693856666924</v>
      </c>
      <c r="I4" s="2">
        <f>6721577/9122263</f>
        <v>0.73683218736403455</v>
      </c>
      <c r="J4" s="3">
        <f t="shared" si="0"/>
        <v>1.1056818181818182</v>
      </c>
    </row>
    <row r="5" spans="1:10" x14ac:dyDescent="0.2">
      <c r="A5" t="s">
        <v>7</v>
      </c>
      <c r="B5" t="s">
        <v>2</v>
      </c>
      <c r="C5" s="1">
        <v>996070</v>
      </c>
      <c r="D5" s="1">
        <v>959086</v>
      </c>
      <c r="E5" s="3">
        <v>96.3</v>
      </c>
      <c r="F5" s="5">
        <v>953824</v>
      </c>
      <c r="G5" s="2">
        <v>0.99229999999999996</v>
      </c>
      <c r="H5" s="3">
        <v>19.989999999999998</v>
      </c>
      <c r="I5" s="2">
        <f>7752496/9174172</f>
        <v>0.84503495247309512</v>
      </c>
      <c r="J5" s="3">
        <f t="shared" si="0"/>
        <v>1.2267515923566878</v>
      </c>
    </row>
    <row r="6" spans="1:10" x14ac:dyDescent="0.2">
      <c r="A6" t="s">
        <v>8</v>
      </c>
      <c r="B6" t="s">
        <v>2</v>
      </c>
      <c r="C6" s="1">
        <v>798254</v>
      </c>
      <c r="D6" s="1">
        <v>714886</v>
      </c>
      <c r="E6" s="3">
        <v>97.399999999999991</v>
      </c>
      <c r="F6" s="5">
        <v>710093</v>
      </c>
      <c r="G6" s="2">
        <v>0.99029999999999996</v>
      </c>
      <c r="H6" s="3">
        <f>146059089/9174172</f>
        <v>15.920683523265097</v>
      </c>
      <c r="I6" s="2">
        <f>7634188/9174172</f>
        <v>0.83213918378683116</v>
      </c>
      <c r="J6" s="3">
        <f t="shared" si="0"/>
        <v>1.1777509068923822</v>
      </c>
    </row>
    <row r="7" spans="1:10" x14ac:dyDescent="0.2">
      <c r="A7" t="s">
        <v>4</v>
      </c>
      <c r="B7" t="s">
        <v>3</v>
      </c>
      <c r="C7" s="1">
        <v>550548</v>
      </c>
      <c r="D7" s="1">
        <v>385416</v>
      </c>
      <c r="E7" s="3">
        <v>70</v>
      </c>
      <c r="F7" s="5">
        <v>225719</v>
      </c>
      <c r="G7" s="2">
        <v>0.58479999999999999</v>
      </c>
      <c r="H7" s="3">
        <f>32025406/9122263</f>
        <v>3.5106865478445424</v>
      </c>
      <c r="I7" s="2">
        <f>7456155/9122263</f>
        <v>0.81735803933738815</v>
      </c>
    </row>
    <row r="8" spans="1:10" x14ac:dyDescent="0.2">
      <c r="A8" t="s">
        <v>5</v>
      </c>
      <c r="B8" t="s">
        <v>3</v>
      </c>
      <c r="C8" s="1">
        <v>968054</v>
      </c>
      <c r="D8" s="1">
        <v>850252</v>
      </c>
      <c r="E8" s="3">
        <v>70.399999999999991</v>
      </c>
      <c r="F8" s="5">
        <v>546965</v>
      </c>
      <c r="G8" s="2">
        <v>0.64159999999999995</v>
      </c>
      <c r="H8" s="3">
        <f>81307524/9122263</f>
        <v>8.9130870267607936</v>
      </c>
      <c r="I8" s="2">
        <f>8996192/9122263</f>
        <v>0.9861798547136823</v>
      </c>
    </row>
    <row r="9" spans="1:10" x14ac:dyDescent="0.2">
      <c r="A9" t="s">
        <v>6</v>
      </c>
      <c r="B9" t="s">
        <v>3</v>
      </c>
      <c r="C9" s="1">
        <v>286426</v>
      </c>
      <c r="D9" s="1">
        <v>252014</v>
      </c>
      <c r="E9" s="3">
        <v>88</v>
      </c>
      <c r="F9" s="5">
        <v>52595</v>
      </c>
      <c r="G9" s="2">
        <v>0.2084</v>
      </c>
      <c r="H9" s="3">
        <f>9005090/9122263</f>
        <v>0.98715527057266383</v>
      </c>
      <c r="I9" s="2">
        <f>3848411/9122263</f>
        <v>0.42187020917945472</v>
      </c>
    </row>
    <row r="10" spans="1:10" x14ac:dyDescent="0.2">
      <c r="A10" t="s">
        <v>7</v>
      </c>
      <c r="B10" t="s">
        <v>3</v>
      </c>
      <c r="C10" s="1">
        <v>491466</v>
      </c>
      <c r="D10" s="1">
        <v>385714</v>
      </c>
      <c r="E10" s="3">
        <v>78.5</v>
      </c>
      <c r="F10" s="5">
        <v>380314</v>
      </c>
      <c r="G10" s="2">
        <v>0.9849</v>
      </c>
      <c r="H10" s="3">
        <f>60726201/9174172</f>
        <v>6.6192568659057187</v>
      </c>
      <c r="I10" s="2">
        <f>8664526/9174172</f>
        <v>0.9444477387169109</v>
      </c>
    </row>
    <row r="11" spans="1:10" x14ac:dyDescent="0.2">
      <c r="A11" t="s">
        <v>8</v>
      </c>
      <c r="B11" t="s">
        <v>3</v>
      </c>
      <c r="C11" s="1">
        <v>309110</v>
      </c>
      <c r="D11" s="1">
        <v>255696</v>
      </c>
      <c r="E11" s="3">
        <v>82.699999999999989</v>
      </c>
      <c r="F11" s="5">
        <v>252622</v>
      </c>
      <c r="G11" s="2">
        <v>0.98680000000000001</v>
      </c>
      <c r="H11" s="3">
        <f>43806866/9174172</f>
        <v>4.7750212226236872</v>
      </c>
      <c r="I11" s="2">
        <f>8331910/9174172</f>
        <v>0.90819204174502066</v>
      </c>
    </row>
    <row r="14" spans="1:10" x14ac:dyDescent="0.2">
      <c r="C14" s="1">
        <f>AVERAGE(C2:C6)</f>
        <v>926304</v>
      </c>
      <c r="E14" s="3">
        <f>AVERAGE(E2:E6)</f>
        <v>95.97999999999999</v>
      </c>
      <c r="F14" s="5">
        <f>AVERAGE(F2:F6)</f>
        <v>839197.6</v>
      </c>
      <c r="G14" s="2">
        <f>AVERAGE(G2:G6)</f>
        <v>0.95811999999999986</v>
      </c>
      <c r="H14" s="4">
        <f t="shared" ref="H14:I14" si="1">AVERAGE(H2:H6)</f>
        <v>17.309832058316907</v>
      </c>
      <c r="I14" s="2">
        <f t="shared" si="1"/>
        <v>0.85189680603948559</v>
      </c>
    </row>
    <row r="15" spans="1:10" x14ac:dyDescent="0.2">
      <c r="C15" s="1">
        <f>AVERAGE(C7:C11)</f>
        <v>521120.8</v>
      </c>
      <c r="E15" s="3">
        <f>AVERAGE(E7:E11)</f>
        <v>77.919999999999987</v>
      </c>
      <c r="F15" s="5">
        <f>AVERAGE(F7:F11)</f>
        <v>291643</v>
      </c>
      <c r="G15" s="2">
        <f t="shared" ref="G15:I15" si="2">AVERAGE(G7:G11)</f>
        <v>0.68130000000000002</v>
      </c>
      <c r="H15" s="4">
        <f t="shared" si="2"/>
        <v>4.9610413867414804</v>
      </c>
      <c r="I15" s="2">
        <f t="shared" si="2"/>
        <v>0.81560957673849133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Bayona Vasquez, Natalia</dc:creator>
  <cp:lastModifiedBy>Bayona Vasquez, Natalia</cp:lastModifiedBy>
  <dcterms:created xsi:type="dcterms:W3CDTF">2023-08-01T21:56:13Z</dcterms:created>
  <dcterms:modified xsi:type="dcterms:W3CDTF">2023-10-23T05:01:30Z</dcterms:modified>
</cp:coreProperties>
</file>