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labdata\martar_lab_data\donnaA\LCMS\PK paper Sep 2019\PK paper June 2020\Drug Metab PK Sep 2020\NSAP April 2021\suppl files\"/>
    </mc:Choice>
  </mc:AlternateContent>
  <bookViews>
    <workbookView xWindow="0" yWindow="0" windowWidth="23010" windowHeight="8655" activeTab="3"/>
  </bookViews>
  <sheets>
    <sheet name="Plasma" sheetId="1" r:id="rId1"/>
    <sheet name="Brain" sheetId="3" r:id="rId2"/>
    <sheet name="Liver" sheetId="2" r:id="rId3"/>
    <sheet name="Kidney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4" l="1"/>
  <c r="J21" i="4"/>
  <c r="J20" i="4"/>
  <c r="J12" i="4"/>
  <c r="J13" i="4"/>
  <c r="J14" i="4"/>
  <c r="J15" i="4"/>
  <c r="J16" i="4"/>
  <c r="J17" i="4"/>
  <c r="J18" i="4"/>
  <c r="J19" i="4"/>
  <c r="J4" i="4"/>
  <c r="J14" i="2"/>
  <c r="J13" i="2"/>
  <c r="J12" i="2"/>
  <c r="J4" i="2"/>
  <c r="J5" i="2"/>
  <c r="J6" i="2"/>
  <c r="J7" i="2"/>
  <c r="J8" i="2"/>
  <c r="J9" i="2"/>
  <c r="J10" i="2"/>
  <c r="J11" i="2"/>
  <c r="J20" i="3"/>
  <c r="J19" i="3"/>
  <c r="J18" i="3"/>
  <c r="J12" i="3"/>
  <c r="J13" i="3"/>
  <c r="J17" i="3"/>
  <c r="J16" i="3"/>
  <c r="J15" i="3"/>
  <c r="J14" i="3"/>
  <c r="J24" i="1"/>
  <c r="J23" i="1"/>
  <c r="J22" i="1"/>
  <c r="J14" i="1"/>
  <c r="J15" i="1"/>
  <c r="J16" i="1"/>
  <c r="J17" i="1"/>
  <c r="J18" i="1"/>
  <c r="J19" i="1"/>
  <c r="J20" i="1"/>
  <c r="J21" i="1"/>
  <c r="G62" i="4" l="1"/>
  <c r="E62" i="4"/>
  <c r="G61" i="4"/>
  <c r="E61" i="4"/>
  <c r="G54" i="4"/>
  <c r="E54" i="4"/>
  <c r="G53" i="4"/>
  <c r="E53" i="4"/>
  <c r="G43" i="4"/>
  <c r="E43" i="4"/>
  <c r="G42" i="4"/>
  <c r="E42" i="4"/>
  <c r="G41" i="4"/>
  <c r="E41" i="4"/>
  <c r="G34" i="4"/>
  <c r="E34" i="4"/>
  <c r="G33" i="4"/>
  <c r="E33" i="4"/>
  <c r="G32" i="4"/>
  <c r="E32" i="4"/>
  <c r="G22" i="4"/>
  <c r="E22" i="4"/>
  <c r="G21" i="4"/>
  <c r="E21" i="4"/>
  <c r="G20" i="4"/>
  <c r="E20" i="4"/>
  <c r="G10" i="4"/>
  <c r="E10" i="4"/>
  <c r="G9" i="4"/>
  <c r="E9" i="4"/>
  <c r="G8" i="4"/>
  <c r="E8" i="4"/>
  <c r="G62" i="3" l="1"/>
  <c r="E62" i="3"/>
  <c r="G61" i="3"/>
  <c r="E61" i="3"/>
  <c r="G55" i="3"/>
  <c r="E55" i="3"/>
  <c r="G54" i="3"/>
  <c r="E54" i="3"/>
  <c r="G53" i="3"/>
  <c r="E53" i="3"/>
  <c r="G43" i="3"/>
  <c r="E43" i="3"/>
  <c r="G42" i="3"/>
  <c r="E42" i="3"/>
  <c r="G41" i="3"/>
  <c r="E41" i="3"/>
  <c r="G32" i="3"/>
  <c r="E32" i="3"/>
  <c r="G31" i="3"/>
  <c r="E31" i="3"/>
  <c r="G30" i="3"/>
  <c r="E30" i="3"/>
  <c r="G20" i="3"/>
  <c r="E20" i="3"/>
  <c r="G19" i="3"/>
  <c r="E19" i="3"/>
  <c r="G18" i="3"/>
  <c r="E18" i="3"/>
  <c r="G10" i="3"/>
  <c r="E10" i="3"/>
  <c r="G9" i="3"/>
  <c r="E9" i="3"/>
  <c r="G8" i="3"/>
  <c r="E8" i="3"/>
  <c r="G76" i="2" l="1"/>
  <c r="E76" i="2"/>
  <c r="G75" i="2"/>
  <c r="E75" i="2"/>
  <c r="G74" i="2"/>
  <c r="E74" i="2"/>
  <c r="G68" i="2"/>
  <c r="E68" i="2"/>
  <c r="G67" i="2"/>
  <c r="E67" i="2"/>
  <c r="G66" i="2"/>
  <c r="E66" i="2"/>
  <c r="G56" i="2"/>
  <c r="E56" i="2"/>
  <c r="G55" i="2"/>
  <c r="E55" i="2"/>
  <c r="G54" i="2"/>
  <c r="E54" i="2"/>
  <c r="G43" i="2"/>
  <c r="E43" i="2"/>
  <c r="G42" i="2"/>
  <c r="E42" i="2"/>
  <c r="G41" i="2"/>
  <c r="E41" i="2"/>
  <c r="G30" i="2"/>
  <c r="E30" i="2"/>
  <c r="G29" i="2"/>
  <c r="E29" i="2"/>
  <c r="G28" i="2"/>
  <c r="E28" i="2"/>
  <c r="G14" i="2"/>
  <c r="E14" i="2"/>
  <c r="G13" i="2"/>
  <c r="E13" i="2"/>
  <c r="G12" i="2"/>
  <c r="E12" i="2"/>
  <c r="G72" i="1" l="1"/>
  <c r="G71" i="1"/>
  <c r="E72" i="1"/>
  <c r="E71" i="1"/>
  <c r="G64" i="1"/>
  <c r="G63" i="1"/>
  <c r="E63" i="1"/>
  <c r="G62" i="1"/>
  <c r="E62" i="1"/>
  <c r="G52" i="1"/>
  <c r="E52" i="1"/>
  <c r="G51" i="1"/>
  <c r="E51" i="1"/>
  <c r="G50" i="1"/>
  <c r="E50" i="1"/>
  <c r="G40" i="1"/>
  <c r="E40" i="1"/>
  <c r="G39" i="1"/>
  <c r="E39" i="1"/>
  <c r="G38" i="1"/>
  <c r="E38" i="1"/>
  <c r="G24" i="1"/>
  <c r="E24" i="1"/>
  <c r="G23" i="1"/>
  <c r="E23" i="1"/>
  <c r="G22" i="1"/>
  <c r="E22" i="1"/>
  <c r="E12" i="1"/>
  <c r="E11" i="1"/>
  <c r="E10" i="1"/>
  <c r="G9" i="1"/>
  <c r="G10" i="1" s="1"/>
  <c r="G11" i="1" l="1"/>
  <c r="G12" i="1"/>
</calcChain>
</file>

<file path=xl/sharedStrings.xml><?xml version="1.0" encoding="utf-8"?>
<sst xmlns="http://schemas.openxmlformats.org/spreadsheetml/2006/main" count="457" uniqueCount="44">
  <si>
    <t>Time (min)</t>
  </si>
  <si>
    <t>Exp Date</t>
  </si>
  <si>
    <t>LCMS Date</t>
  </si>
  <si>
    <t>y=10211x+2978</t>
  </si>
  <si>
    <t>y=84150x+16415</t>
  </si>
  <si>
    <t>y=4248x-1751</t>
  </si>
  <si>
    <t>n</t>
  </si>
  <si>
    <t>std</t>
  </si>
  <si>
    <t>Plasma</t>
  </si>
  <si>
    <t xml:space="preserve">Mouse # </t>
  </si>
  <si>
    <t>Conc. AN1284</t>
  </si>
  <si>
    <t>CC Equation</t>
  </si>
  <si>
    <t>Conc. AN1422</t>
  </si>
  <si>
    <t xml:space="preserve">mean </t>
  </si>
  <si>
    <t>y=8762x -1280</t>
  </si>
  <si>
    <t>y=14993x-96</t>
  </si>
  <si>
    <t>y=24137x+1164.6</t>
  </si>
  <si>
    <t>y=14993X-96</t>
  </si>
  <si>
    <t>7</t>
  </si>
  <si>
    <t>8</t>
  </si>
  <si>
    <t>9</t>
  </si>
  <si>
    <t>y=16220x-5472</t>
  </si>
  <si>
    <t>y=12252x-371.6</t>
  </si>
  <si>
    <t>Liver</t>
  </si>
  <si>
    <t>y=1798x -435.5</t>
  </si>
  <si>
    <t>y=8625x+1199</t>
  </si>
  <si>
    <t>y=16361x-1490</t>
  </si>
  <si>
    <t>y=21298x+1801</t>
  </si>
  <si>
    <t>y =1798x -435.5</t>
  </si>
  <si>
    <t>y=5436.9x-1377.2</t>
  </si>
  <si>
    <t>y=7818x-942.4</t>
  </si>
  <si>
    <t xml:space="preserve"> Brain</t>
  </si>
  <si>
    <t>AN1284 2.5 mg oral</t>
  </si>
  <si>
    <t xml:space="preserve">y=12071x+457 </t>
  </si>
  <si>
    <t>Kidneys 1284 2.5 mg oral</t>
  </si>
  <si>
    <t>y=6271x-248</t>
  </si>
  <si>
    <t>y=3179x-1356</t>
  </si>
  <si>
    <t>mean</t>
  </si>
  <si>
    <t>y=16361x-1440</t>
  </si>
  <si>
    <t>y=11780x-3340</t>
  </si>
  <si>
    <t>y=10211x+2979</t>
  </si>
  <si>
    <t>y=14558+2978</t>
  </si>
  <si>
    <t>y=12252x-372</t>
  </si>
  <si>
    <t>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</si>
</sst>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</font>
    <font>
      <sz val="10"/>
      <name val="Arial"/>
      <family val="2"/>
    </font>
    <font>
      <b/>
      <sz val="11"/>
      <color rgb="FFFF0000"/>
      <name val="Calibri"/>
      <family val="2"/>
    </font>
    <font>
      <sz val="11"/>
      <color theme="8" tint="-0.499984740745262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Font="1" applyFill="1" applyAlignment="1">
      <alignment horizontal="center" wrapText="1"/>
    </xf>
    <xf numFmtId="0" fontId="1" fillId="0" borderId="0" xfId="0" applyFont="1" applyFill="1" applyBorder="1" applyAlignment="1">
      <alignment horizontal="center" wrapText="1"/>
    </xf>
    <xf numFmtId="0" fontId="0" fillId="0" borderId="0" xfId="0" applyFont="1" applyFill="1" applyBorder="1" applyAlignment="1">
      <alignment horizontal="center" vertical="top"/>
    </xf>
    <xf numFmtId="0" fontId="1" fillId="0" borderId="0" xfId="0" applyFont="1" applyFill="1" applyAlignment="1">
      <alignment wrapText="1"/>
    </xf>
    <xf numFmtId="14" fontId="0" fillId="0" borderId="0" xfId="0" applyNumberFormat="1" applyFont="1" applyFill="1" applyBorder="1" applyAlignment="1">
      <alignment horizontal="center" vertical="top"/>
    </xf>
    <xf numFmtId="0" fontId="2" fillId="0" borderId="0" xfId="0" applyFont="1" applyFill="1"/>
    <xf numFmtId="0" fontId="2" fillId="0" borderId="0" xfId="0" applyFont="1" applyFill="1" applyAlignment="1">
      <alignment horizontal="center"/>
    </xf>
    <xf numFmtId="1" fontId="2" fillId="0" borderId="0" xfId="0" applyNumberFormat="1" applyFont="1" applyFill="1" applyAlignment="1">
      <alignment horizontal="center"/>
    </xf>
    <xf numFmtId="1" fontId="3" fillId="0" borderId="0" xfId="0" applyNumberFormat="1" applyFont="1" applyFill="1" applyAlignment="1">
      <alignment horizontal="center"/>
    </xf>
    <xf numFmtId="0" fontId="0" fillId="0" borderId="0" xfId="0" applyFont="1" applyFill="1"/>
    <xf numFmtId="0" fontId="3" fillId="0" borderId="0" xfId="0" applyFont="1" applyFill="1" applyAlignment="1">
      <alignment horizontal="center"/>
    </xf>
    <xf numFmtId="164" fontId="3" fillId="0" borderId="0" xfId="0" applyNumberFormat="1" applyFont="1" applyFill="1" applyAlignment="1">
      <alignment horizontal="center"/>
    </xf>
    <xf numFmtId="0" fontId="0" fillId="0" borderId="0" xfId="0" applyFont="1" applyFill="1" applyAlignment="1">
      <alignment horizontal="center"/>
    </xf>
    <xf numFmtId="14" fontId="0" fillId="0" borderId="0" xfId="0" applyNumberFormat="1" applyFont="1" applyFill="1" applyAlignment="1">
      <alignment horizontal="center" wrapText="1"/>
    </xf>
    <xf numFmtId="164" fontId="2" fillId="0" borderId="0" xfId="0" applyNumberFormat="1" applyFont="1" applyFill="1" applyAlignment="1">
      <alignment horizontal="center" wrapText="1"/>
    </xf>
    <xf numFmtId="164" fontId="2" fillId="0" borderId="0" xfId="0" applyNumberFormat="1" applyFont="1" applyFill="1" applyAlignment="1">
      <alignment horizontal="center"/>
    </xf>
    <xf numFmtId="164" fontId="0" fillId="0" borderId="0" xfId="0" applyNumberFormat="1" applyFont="1" applyFill="1" applyAlignment="1">
      <alignment horizontal="center"/>
    </xf>
    <xf numFmtId="164" fontId="0" fillId="0" borderId="0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top"/>
    </xf>
    <xf numFmtId="14" fontId="0" fillId="0" borderId="0" xfId="0" applyNumberFormat="1" applyFont="1" applyFill="1" applyAlignment="1">
      <alignment horizontal="center"/>
    </xf>
    <xf numFmtId="2" fontId="0" fillId="0" borderId="0" xfId="0" applyNumberFormat="1" applyFont="1" applyFill="1" applyBorder="1" applyAlignment="1">
      <alignment horizontal="center"/>
    </xf>
    <xf numFmtId="14" fontId="2" fillId="0" borderId="0" xfId="0" applyNumberFormat="1" applyFont="1" applyFill="1" applyBorder="1" applyAlignment="1">
      <alignment horizontal="center" vertical="top"/>
    </xf>
    <xf numFmtId="2" fontId="2" fillId="0" borderId="0" xfId="0" applyNumberFormat="1" applyFont="1" applyFill="1" applyAlignment="1">
      <alignment horizontal="center"/>
    </xf>
    <xf numFmtId="2" fontId="0" fillId="0" borderId="0" xfId="0" applyNumberFormat="1" applyFont="1" applyFill="1" applyAlignment="1">
      <alignment horizontal="center"/>
    </xf>
    <xf numFmtId="2" fontId="3" fillId="0" borderId="0" xfId="0" applyNumberFormat="1" applyFont="1" applyFill="1" applyAlignment="1">
      <alignment horizontal="center"/>
    </xf>
    <xf numFmtId="0" fontId="0" fillId="0" borderId="0" xfId="0" applyFill="1"/>
    <xf numFmtId="0" fontId="5" fillId="0" borderId="0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164" fontId="0" fillId="0" borderId="0" xfId="0" applyNumberFormat="1" applyFont="1" applyFill="1" applyAlignment="1">
      <alignment horizontal="center" wrapText="1"/>
    </xf>
    <xf numFmtId="0" fontId="3" fillId="0" borderId="0" xfId="0" applyFont="1" applyFill="1" applyAlignment="1">
      <alignment horizontal="center" wrapText="1"/>
    </xf>
    <xf numFmtId="0" fontId="4" fillId="0" borderId="0" xfId="0" applyFont="1" applyFill="1" applyBorder="1" applyAlignment="1">
      <alignment horizontal="center" wrapText="1"/>
    </xf>
    <xf numFmtId="0" fontId="4" fillId="0" borderId="0" xfId="0" applyFont="1" applyFill="1" applyAlignment="1">
      <alignment horizontal="center"/>
    </xf>
    <xf numFmtId="14" fontId="4" fillId="0" borderId="0" xfId="0" quotePrefix="1" applyNumberFormat="1" applyFont="1" applyFill="1" applyAlignment="1">
      <alignment horizontal="center"/>
    </xf>
    <xf numFmtId="14" fontId="4" fillId="0" borderId="0" xfId="0" applyNumberFormat="1" applyFont="1" applyFill="1" applyAlignment="1">
      <alignment horizontal="center"/>
    </xf>
    <xf numFmtId="1" fontId="4" fillId="0" borderId="0" xfId="0" applyNumberFormat="1" applyFont="1" applyFill="1" applyAlignment="1">
      <alignment horizontal="center"/>
    </xf>
    <xf numFmtId="1" fontId="7" fillId="0" borderId="0" xfId="0" applyNumberFormat="1" applyFont="1" applyFill="1" applyAlignment="1">
      <alignment horizontal="center"/>
    </xf>
    <xf numFmtId="14" fontId="4" fillId="0" borderId="0" xfId="0" applyNumberFormat="1" applyFont="1" applyFill="1" applyBorder="1" applyAlignment="1">
      <alignment horizontal="center" wrapText="1"/>
    </xf>
    <xf numFmtId="164" fontId="4" fillId="0" borderId="0" xfId="0" applyNumberFormat="1" applyFont="1" applyFill="1" applyAlignment="1">
      <alignment horizontal="center"/>
    </xf>
    <xf numFmtId="1" fontId="0" fillId="0" borderId="0" xfId="0" applyNumberFormat="1" applyFont="1" applyFill="1" applyAlignment="1">
      <alignment horizontal="center"/>
    </xf>
    <xf numFmtId="1" fontId="9" fillId="0" borderId="0" xfId="0" applyNumberFormat="1" applyFont="1" applyFill="1" applyAlignment="1">
      <alignment horizontal="center"/>
    </xf>
    <xf numFmtId="164" fontId="9" fillId="0" borderId="0" xfId="0" applyNumberFormat="1" applyFont="1" applyFill="1" applyAlignment="1">
      <alignment horizontal="center"/>
    </xf>
    <xf numFmtId="164" fontId="7" fillId="0" borderId="0" xfId="0" applyNumberFormat="1" applyFont="1" applyFill="1" applyAlignment="1">
      <alignment horizontal="center"/>
    </xf>
    <xf numFmtId="0" fontId="7" fillId="0" borderId="0" xfId="0" applyFont="1" applyFill="1" applyBorder="1" applyAlignment="1">
      <alignment horizontal="center" vertical="top"/>
    </xf>
    <xf numFmtId="0" fontId="9" fillId="0" borderId="0" xfId="0" applyFont="1" applyFill="1" applyAlignment="1">
      <alignment horizontal="center"/>
    </xf>
    <xf numFmtId="164" fontId="10" fillId="0" borderId="0" xfId="0" applyNumberFormat="1" applyFont="1" applyFill="1" applyAlignment="1">
      <alignment horizontal="center"/>
    </xf>
    <xf numFmtId="2" fontId="4" fillId="0" borderId="0" xfId="0" applyNumberFormat="1" applyFont="1" applyFill="1" applyAlignment="1">
      <alignment horizontal="center"/>
    </xf>
    <xf numFmtId="0" fontId="4" fillId="0" borderId="0" xfId="0" quotePrefix="1" applyFont="1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ont="1" applyFill="1" applyBorder="1" applyAlignment="1">
      <alignment horizontal="center"/>
    </xf>
    <xf numFmtId="14" fontId="0" fillId="0" borderId="0" xfId="0" quotePrefix="1" applyNumberFormat="1" applyFont="1" applyFill="1" applyAlignment="1">
      <alignment horizontal="center"/>
    </xf>
    <xf numFmtId="164" fontId="0" fillId="0" borderId="0" xfId="0" quotePrefix="1" applyNumberFormat="1" applyFont="1" applyFill="1" applyAlignment="1">
      <alignment horizontal="center"/>
    </xf>
    <xf numFmtId="0" fontId="0" fillId="0" borderId="0" xfId="0" quotePrefix="1" applyFont="1" applyFill="1" applyAlignment="1">
      <alignment horizontal="center"/>
    </xf>
    <xf numFmtId="0" fontId="4" fillId="0" borderId="0" xfId="0" applyFont="1" applyAlignment="1">
      <alignment horizontal="center"/>
    </xf>
    <xf numFmtId="14" fontId="4" fillId="0" borderId="0" xfId="0" applyNumberFormat="1" applyFont="1" applyAlignment="1">
      <alignment horizontal="center"/>
    </xf>
    <xf numFmtId="164" fontId="4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center"/>
    </xf>
    <xf numFmtId="1" fontId="9" fillId="0" borderId="0" xfId="0" applyNumberFormat="1" applyFont="1" applyAlignment="1">
      <alignment horizontal="center"/>
    </xf>
    <xf numFmtId="164" fontId="9" fillId="0" borderId="0" xfId="0" applyNumberFormat="1" applyFont="1" applyAlignment="1">
      <alignment horizontal="center"/>
    </xf>
    <xf numFmtId="2" fontId="9" fillId="0" borderId="0" xfId="0" applyNumberFormat="1" applyFont="1" applyAlignment="1">
      <alignment horizontal="center"/>
    </xf>
    <xf numFmtId="1" fontId="7" fillId="0" borderId="0" xfId="0" applyNumberFormat="1" applyFont="1" applyAlignment="1">
      <alignment horizontal="center"/>
    </xf>
    <xf numFmtId="0" fontId="9" fillId="0" borderId="0" xfId="0" applyFont="1" applyAlignment="1">
      <alignment horizontal="center"/>
    </xf>
    <xf numFmtId="164" fontId="7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4" fillId="0" borderId="0" xfId="0" applyFont="1"/>
    <xf numFmtId="0" fontId="4" fillId="0" borderId="0" xfId="0" applyFont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1" fontId="4" fillId="0" borderId="0" xfId="0" applyNumberFormat="1" applyFont="1" applyBorder="1" applyAlignment="1">
      <alignment horizontal="center" vertical="top"/>
    </xf>
    <xf numFmtId="2" fontId="4" fillId="0" borderId="0" xfId="0" applyNumberFormat="1" applyFont="1" applyBorder="1" applyAlignment="1">
      <alignment horizontal="center" vertical="top"/>
    </xf>
    <xf numFmtId="0" fontId="7" fillId="0" borderId="0" xfId="0" applyFont="1"/>
    <xf numFmtId="14" fontId="0" fillId="0" borderId="0" xfId="0" applyNumberFormat="1" applyFont="1" applyFill="1" applyBorder="1" applyAlignment="1">
      <alignment horizontal="center" wrapText="1"/>
    </xf>
    <xf numFmtId="0" fontId="9" fillId="0" borderId="0" xfId="0" applyFont="1" applyFill="1" applyAlignment="1">
      <alignment horizontal="center" wrapText="1"/>
    </xf>
    <xf numFmtId="1" fontId="7" fillId="0" borderId="0" xfId="0" applyNumberFormat="1" applyFont="1" applyFill="1" applyBorder="1" applyAlignment="1">
      <alignment horizontal="center"/>
    </xf>
    <xf numFmtId="0" fontId="7" fillId="0" borderId="0" xfId="0" applyFont="1" applyFill="1" applyAlignment="1">
      <alignment horizontal="center"/>
    </xf>
    <xf numFmtId="0" fontId="8" fillId="0" borderId="0" xfId="0" applyFont="1" applyFill="1"/>
    <xf numFmtId="0" fontId="4" fillId="0" borderId="0" xfId="0" applyFont="1" applyFill="1"/>
    <xf numFmtId="0" fontId="2" fillId="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2"/>
  <sheetViews>
    <sheetView workbookViewId="0">
      <selection activeCell="J1" sqref="J1:J1048576"/>
    </sheetView>
  </sheetViews>
  <sheetFormatPr defaultRowHeight="15" x14ac:dyDescent="0.25"/>
  <cols>
    <col min="1" max="1" width="9.140625" style="26"/>
    <col min="2" max="2" width="9.140625" style="49"/>
    <col min="3" max="3" width="10.85546875" style="49" customWidth="1"/>
    <col min="4" max="4" width="10.140625" style="49" customWidth="1"/>
    <col min="5" max="5" width="9.140625" style="49"/>
    <col min="6" max="6" width="15.7109375" style="49" customWidth="1"/>
    <col min="7" max="7" width="10.85546875" style="49" customWidth="1"/>
    <col min="8" max="8" width="16" style="49" bestFit="1" customWidth="1"/>
    <col min="9" max="9" width="9.140625" style="26"/>
    <col min="10" max="10" width="9.140625" style="11"/>
    <col min="11" max="16384" width="9.140625" style="26"/>
  </cols>
  <sheetData>
    <row r="1" spans="1:10" ht="15.75" x14ac:dyDescent="0.25">
      <c r="A1" s="27" t="s">
        <v>8</v>
      </c>
      <c r="B1" s="13"/>
      <c r="C1" s="13"/>
      <c r="D1" s="13"/>
      <c r="E1" s="13"/>
      <c r="F1" s="13"/>
      <c r="G1" s="13"/>
      <c r="H1" s="13"/>
    </row>
    <row r="2" spans="1:10" ht="18.75" x14ac:dyDescent="0.3">
      <c r="A2" s="27" t="s">
        <v>32</v>
      </c>
      <c r="B2" s="28"/>
      <c r="C2" s="28"/>
      <c r="D2" s="28"/>
      <c r="E2" s="28"/>
      <c r="F2" s="28"/>
      <c r="G2" s="28"/>
      <c r="H2" s="28"/>
    </row>
    <row r="3" spans="1:10" ht="30" x14ac:dyDescent="0.25">
      <c r="A3" s="1" t="s">
        <v>9</v>
      </c>
      <c r="B3" s="1" t="s">
        <v>0</v>
      </c>
      <c r="C3" s="1" t="s">
        <v>1</v>
      </c>
      <c r="D3" s="2" t="s">
        <v>2</v>
      </c>
      <c r="E3" s="1" t="s">
        <v>10</v>
      </c>
      <c r="F3" s="29" t="s">
        <v>11</v>
      </c>
      <c r="G3" s="1" t="s">
        <v>12</v>
      </c>
      <c r="H3" s="29" t="s">
        <v>11</v>
      </c>
      <c r="J3" s="29" t="s">
        <v>43</v>
      </c>
    </row>
    <row r="4" spans="1:10" x14ac:dyDescent="0.25">
      <c r="A4" s="3">
        <v>10</v>
      </c>
      <c r="B4" s="3">
        <v>5</v>
      </c>
      <c r="C4" s="5">
        <v>43612</v>
      </c>
      <c r="D4" s="5">
        <v>43615</v>
      </c>
      <c r="E4" s="30">
        <v>18.324692974320399</v>
      </c>
      <c r="F4" s="7" t="s">
        <v>14</v>
      </c>
      <c r="G4" s="30">
        <v>5.5</v>
      </c>
      <c r="H4" s="7" t="s">
        <v>3</v>
      </c>
    </row>
    <row r="5" spans="1:10" x14ac:dyDescent="0.25">
      <c r="A5" s="3">
        <v>11</v>
      </c>
      <c r="B5" s="3">
        <v>5</v>
      </c>
      <c r="C5" s="5">
        <v>43612</v>
      </c>
      <c r="D5" s="5">
        <v>43615</v>
      </c>
      <c r="E5" s="30">
        <v>10.430918350880056</v>
      </c>
      <c r="F5" s="7" t="s">
        <v>14</v>
      </c>
      <c r="G5" s="30">
        <v>3.9</v>
      </c>
      <c r="H5" s="7" t="s">
        <v>3</v>
      </c>
    </row>
    <row r="6" spans="1:10" x14ac:dyDescent="0.25">
      <c r="A6" s="3">
        <v>12</v>
      </c>
      <c r="B6" s="3">
        <v>5</v>
      </c>
      <c r="C6" s="5">
        <v>43612</v>
      </c>
      <c r="D6" s="5">
        <v>43615</v>
      </c>
      <c r="E6" s="30">
        <v>9.7800432008408364</v>
      </c>
      <c r="F6" s="7" t="s">
        <v>14</v>
      </c>
      <c r="G6" s="30">
        <v>1.6037428210632385</v>
      </c>
      <c r="H6" s="7" t="s">
        <v>3</v>
      </c>
    </row>
    <row r="7" spans="1:10" x14ac:dyDescent="0.25">
      <c r="A7" s="3">
        <v>13</v>
      </c>
      <c r="B7" s="3">
        <v>5</v>
      </c>
      <c r="C7" s="5">
        <v>43612</v>
      </c>
      <c r="D7" s="5">
        <v>43615</v>
      </c>
      <c r="E7" s="30">
        <v>15.925751907212188</v>
      </c>
      <c r="F7" s="7" t="s">
        <v>14</v>
      </c>
      <c r="G7" s="30">
        <v>2.9593669407274117</v>
      </c>
      <c r="H7" s="7" t="s">
        <v>3</v>
      </c>
    </row>
    <row r="8" spans="1:10" x14ac:dyDescent="0.25">
      <c r="A8" s="8">
        <v>14</v>
      </c>
      <c r="B8" s="3">
        <v>5</v>
      </c>
      <c r="C8" s="5">
        <v>43612</v>
      </c>
      <c r="D8" s="5">
        <v>43615</v>
      </c>
      <c r="E8" s="30">
        <v>9.5</v>
      </c>
      <c r="F8" s="7" t="s">
        <v>14</v>
      </c>
      <c r="G8" s="30">
        <v>1.109035621894054</v>
      </c>
      <c r="H8" s="7" t="s">
        <v>3</v>
      </c>
    </row>
    <row r="9" spans="1:10" x14ac:dyDescent="0.25">
      <c r="A9" s="8">
        <v>15</v>
      </c>
      <c r="B9" s="3">
        <v>5</v>
      </c>
      <c r="C9" s="5">
        <v>43612</v>
      </c>
      <c r="D9" s="5">
        <v>43615</v>
      </c>
      <c r="E9" s="30">
        <v>9.8000000000000007</v>
      </c>
      <c r="F9" s="7" t="s">
        <v>14</v>
      </c>
      <c r="G9" s="30">
        <f>AVERAGE(G4:G8)</f>
        <v>3.014429076736941</v>
      </c>
      <c r="H9" s="7" t="s">
        <v>3</v>
      </c>
    </row>
    <row r="10" spans="1:10" x14ac:dyDescent="0.25">
      <c r="A10" s="9"/>
      <c r="B10" s="9"/>
      <c r="C10" s="9"/>
      <c r="D10" s="9" t="s">
        <v>6</v>
      </c>
      <c r="E10" s="9">
        <f>COUNT(E4:E9)</f>
        <v>6</v>
      </c>
      <c r="F10" s="9"/>
      <c r="G10" s="9">
        <f>COUNT(G4:G9)</f>
        <v>6</v>
      </c>
      <c r="H10" s="7"/>
    </row>
    <row r="11" spans="1:10" x14ac:dyDescent="0.25">
      <c r="A11" s="10"/>
      <c r="B11" s="11"/>
      <c r="C11" s="12"/>
      <c r="D11" s="11" t="s">
        <v>13</v>
      </c>
      <c r="E11" s="12">
        <f>AVERAGE(E4:E9)</f>
        <v>12.293567738875581</v>
      </c>
      <c r="F11" s="12"/>
      <c r="G11" s="12">
        <f>AVERAGE(G4:G9)</f>
        <v>3.0144290767369415</v>
      </c>
      <c r="H11" s="12"/>
      <c r="J11" s="12"/>
    </row>
    <row r="12" spans="1:10" x14ac:dyDescent="0.25">
      <c r="A12" s="4"/>
      <c r="B12" s="1"/>
      <c r="C12" s="1"/>
      <c r="D12" s="31" t="s">
        <v>7</v>
      </c>
      <c r="E12" s="12">
        <f>_xlfn.STDEV.P(E4:E9)</f>
        <v>3.4970559657204228</v>
      </c>
      <c r="F12" s="12"/>
      <c r="G12" s="12">
        <f>_xlfn.STDEV.P(G4:G9)</f>
        <v>1.4483260707466445</v>
      </c>
      <c r="H12" s="12"/>
    </row>
    <row r="13" spans="1:10" x14ac:dyDescent="0.25">
      <c r="A13" s="4"/>
      <c r="B13" s="1"/>
      <c r="C13" s="1"/>
      <c r="D13" s="1"/>
      <c r="E13" s="1"/>
      <c r="F13" s="1"/>
      <c r="G13" s="1"/>
      <c r="H13" s="1"/>
    </row>
    <row r="14" spans="1:10" x14ac:dyDescent="0.25">
      <c r="A14" s="13">
        <v>18</v>
      </c>
      <c r="B14" s="13">
        <v>10</v>
      </c>
      <c r="C14" s="14">
        <v>43548</v>
      </c>
      <c r="D14" s="71">
        <v>43566</v>
      </c>
      <c r="E14" s="15">
        <v>27.569839983785943</v>
      </c>
      <c r="F14" s="7" t="s">
        <v>5</v>
      </c>
      <c r="G14" s="15">
        <v>8.5113667560000579</v>
      </c>
      <c r="H14" s="7" t="s">
        <v>4</v>
      </c>
      <c r="J14" s="17">
        <f t="shared" ref="J14:J22" si="0">(G14/E14)*100</f>
        <v>30.872020878632828</v>
      </c>
    </row>
    <row r="15" spans="1:10" x14ac:dyDescent="0.25">
      <c r="A15" s="13">
        <v>19</v>
      </c>
      <c r="B15" s="13">
        <v>10</v>
      </c>
      <c r="C15" s="14">
        <v>43548</v>
      </c>
      <c r="D15" s="71">
        <v>43566</v>
      </c>
      <c r="E15" s="16">
        <v>22.4</v>
      </c>
      <c r="F15" s="7" t="s">
        <v>5</v>
      </c>
      <c r="G15" s="15">
        <v>12.3</v>
      </c>
      <c r="H15" s="7" t="s">
        <v>4</v>
      </c>
      <c r="J15" s="17">
        <f t="shared" si="0"/>
        <v>54.910714285714292</v>
      </c>
    </row>
    <row r="16" spans="1:10" x14ac:dyDescent="0.25">
      <c r="A16" s="13">
        <v>20</v>
      </c>
      <c r="B16" s="13">
        <v>10</v>
      </c>
      <c r="C16" s="14">
        <v>43548</v>
      </c>
      <c r="D16" s="71">
        <v>43566</v>
      </c>
      <c r="E16" s="16">
        <v>19.196158976270976</v>
      </c>
      <c r="F16" s="7" t="s">
        <v>5</v>
      </c>
      <c r="G16" s="16">
        <v>5.3040926911965522</v>
      </c>
      <c r="H16" s="7" t="s">
        <v>4</v>
      </c>
      <c r="J16" s="17">
        <f t="shared" si="0"/>
        <v>27.631010442001035</v>
      </c>
    </row>
    <row r="17" spans="1:10" x14ac:dyDescent="0.25">
      <c r="A17" s="13">
        <v>21</v>
      </c>
      <c r="B17" s="13">
        <v>10</v>
      </c>
      <c r="C17" s="14">
        <v>43548</v>
      </c>
      <c r="D17" s="71">
        <v>43566</v>
      </c>
      <c r="E17" s="16">
        <v>61.796637304062259</v>
      </c>
      <c r="F17" s="7" t="s">
        <v>5</v>
      </c>
      <c r="G17" s="16">
        <v>21.620860569782892</v>
      </c>
      <c r="H17" s="7" t="s">
        <v>4</v>
      </c>
      <c r="J17" s="17">
        <f t="shared" si="0"/>
        <v>34.987115016307889</v>
      </c>
    </row>
    <row r="18" spans="1:10" x14ac:dyDescent="0.25">
      <c r="A18" s="13">
        <v>6</v>
      </c>
      <c r="B18" s="3">
        <v>10</v>
      </c>
      <c r="C18" s="5">
        <v>43612</v>
      </c>
      <c r="D18" s="5">
        <v>43615</v>
      </c>
      <c r="E18" s="17">
        <v>29.7</v>
      </c>
      <c r="F18" s="7" t="s">
        <v>14</v>
      </c>
      <c r="G18" s="15">
        <v>25.701083593506819</v>
      </c>
      <c r="H18" s="7" t="s">
        <v>3</v>
      </c>
      <c r="J18" s="17">
        <f t="shared" si="0"/>
        <v>86.535634994972455</v>
      </c>
    </row>
    <row r="19" spans="1:10" x14ac:dyDescent="0.25">
      <c r="A19" s="13">
        <v>7</v>
      </c>
      <c r="B19" s="3">
        <v>10</v>
      </c>
      <c r="C19" s="5">
        <v>43612</v>
      </c>
      <c r="D19" s="5">
        <v>43615</v>
      </c>
      <c r="E19" s="18">
        <v>35.1</v>
      </c>
      <c r="F19" s="7" t="s">
        <v>14</v>
      </c>
      <c r="G19" s="16">
        <v>15.66853658234626</v>
      </c>
      <c r="H19" s="7" t="s">
        <v>3</v>
      </c>
      <c r="J19" s="17">
        <f t="shared" si="0"/>
        <v>44.639705362809856</v>
      </c>
    </row>
    <row r="20" spans="1:10" x14ac:dyDescent="0.25">
      <c r="A20" s="13">
        <v>13</v>
      </c>
      <c r="B20" s="19">
        <v>10</v>
      </c>
      <c r="C20" s="20">
        <v>43717</v>
      </c>
      <c r="D20" s="20">
        <v>43720</v>
      </c>
      <c r="E20" s="18">
        <v>15.816933042214762</v>
      </c>
      <c r="F20" s="7" t="s">
        <v>26</v>
      </c>
      <c r="G20" s="16">
        <v>15.830367956426592</v>
      </c>
      <c r="H20" s="13" t="s">
        <v>29</v>
      </c>
      <c r="J20" s="17">
        <f t="shared" si="0"/>
        <v>100.08494007135246</v>
      </c>
    </row>
    <row r="21" spans="1:10" x14ac:dyDescent="0.25">
      <c r="A21" s="13">
        <v>14</v>
      </c>
      <c r="B21" s="19">
        <v>10</v>
      </c>
      <c r="C21" s="20">
        <v>43717</v>
      </c>
      <c r="D21" s="20">
        <v>43720</v>
      </c>
      <c r="E21" s="18">
        <v>50.757484887333966</v>
      </c>
      <c r="F21" s="7" t="s">
        <v>26</v>
      </c>
      <c r="G21" s="16">
        <v>41.179748229688578</v>
      </c>
      <c r="H21" s="13" t="s">
        <v>29</v>
      </c>
      <c r="J21" s="17">
        <f t="shared" si="0"/>
        <v>81.130395489640549</v>
      </c>
    </row>
    <row r="22" spans="1:10" x14ac:dyDescent="0.25">
      <c r="A22" s="10"/>
      <c r="B22" s="11"/>
      <c r="C22" s="9"/>
      <c r="D22" s="9" t="s">
        <v>6</v>
      </c>
      <c r="E22" s="9">
        <f>COUNT(E14:E21)</f>
        <v>8</v>
      </c>
      <c r="F22" s="13"/>
      <c r="G22" s="9">
        <f>COUNT(G14:G21)</f>
        <v>8</v>
      </c>
      <c r="H22" s="7"/>
      <c r="J22" s="9">
        <f>COUNT(J14:J21)</f>
        <v>8</v>
      </c>
    </row>
    <row r="23" spans="1:10" x14ac:dyDescent="0.25">
      <c r="A23" s="10"/>
      <c r="B23" s="13"/>
      <c r="C23" s="13"/>
      <c r="D23" s="11" t="s">
        <v>13</v>
      </c>
      <c r="E23" s="12">
        <f>AVERAGE(E14:E21)</f>
        <v>32.792131774208485</v>
      </c>
      <c r="F23" s="13"/>
      <c r="G23" s="12">
        <f>AVERAGE(G14:G21)</f>
        <v>18.264507047368472</v>
      </c>
      <c r="H23" s="17"/>
      <c r="J23" s="12">
        <f>AVERAGE(J14:J21)</f>
        <v>57.598942067678927</v>
      </c>
    </row>
    <row r="24" spans="1:10" x14ac:dyDescent="0.25">
      <c r="A24" s="10"/>
      <c r="B24" s="13"/>
      <c r="C24" s="13"/>
      <c r="D24" s="31" t="s">
        <v>7</v>
      </c>
      <c r="E24" s="12">
        <f>_xlfn.STDEV.P(E14:E21)</f>
        <v>14.946485250875289</v>
      </c>
      <c r="F24" s="13"/>
      <c r="G24" s="12">
        <f>_xlfn.STDEV.P(G14:G21)</f>
        <v>10.624332826418476</v>
      </c>
      <c r="H24" s="17"/>
      <c r="J24" s="12">
        <f>_xlfn.STDEV.P(J14:J21)</f>
        <v>26.208276062713061</v>
      </c>
    </row>
    <row r="25" spans="1:10" x14ac:dyDescent="0.25">
      <c r="A25" s="10"/>
      <c r="B25" s="11"/>
      <c r="C25" s="12"/>
      <c r="D25" s="11"/>
      <c r="E25" s="12"/>
      <c r="F25" s="13"/>
      <c r="G25" s="12"/>
      <c r="H25" s="17"/>
    </row>
    <row r="26" spans="1:10" x14ac:dyDescent="0.25">
      <c r="A26" s="7">
        <v>22</v>
      </c>
      <c r="B26" s="7">
        <v>20</v>
      </c>
      <c r="C26" s="14">
        <v>43548</v>
      </c>
      <c r="D26" s="20">
        <v>43587</v>
      </c>
      <c r="E26" s="17">
        <v>13.6</v>
      </c>
      <c r="F26" s="7" t="s">
        <v>5</v>
      </c>
      <c r="G26" s="21">
        <v>3.6</v>
      </c>
      <c r="H26" s="13" t="s">
        <v>4</v>
      </c>
    </row>
    <row r="27" spans="1:10" x14ac:dyDescent="0.25">
      <c r="A27" s="7">
        <v>23</v>
      </c>
      <c r="B27" s="7">
        <v>20</v>
      </c>
      <c r="C27" s="14">
        <v>43548</v>
      </c>
      <c r="D27" s="20">
        <v>43587</v>
      </c>
      <c r="E27" s="17">
        <v>14</v>
      </c>
      <c r="F27" s="7" t="s">
        <v>5</v>
      </c>
      <c r="G27" s="21">
        <v>6.9958047586029188</v>
      </c>
      <c r="H27" s="13" t="s">
        <v>4</v>
      </c>
    </row>
    <row r="28" spans="1:10" x14ac:dyDescent="0.25">
      <c r="A28" s="7">
        <v>24</v>
      </c>
      <c r="B28" s="7">
        <v>20</v>
      </c>
      <c r="C28" s="14">
        <v>43548</v>
      </c>
      <c r="D28" s="20">
        <v>43587</v>
      </c>
      <c r="E28" s="17">
        <v>15.4</v>
      </c>
      <c r="F28" s="7" t="s">
        <v>5</v>
      </c>
      <c r="G28" s="21">
        <v>7.5490279742282151</v>
      </c>
      <c r="H28" s="13" t="s">
        <v>4</v>
      </c>
    </row>
    <row r="29" spans="1:10" x14ac:dyDescent="0.25">
      <c r="A29" s="7">
        <v>25</v>
      </c>
      <c r="B29" s="7">
        <v>20</v>
      </c>
      <c r="C29" s="14">
        <v>43548</v>
      </c>
      <c r="D29" s="20">
        <v>43587</v>
      </c>
      <c r="E29" s="17">
        <v>16.3</v>
      </c>
      <c r="F29" s="7" t="s">
        <v>5</v>
      </c>
      <c r="G29" s="21">
        <v>6.6136183544376355</v>
      </c>
      <c r="H29" s="13" t="s">
        <v>4</v>
      </c>
    </row>
    <row r="30" spans="1:10" x14ac:dyDescent="0.25">
      <c r="A30" s="7">
        <v>26</v>
      </c>
      <c r="B30" s="7">
        <v>20</v>
      </c>
      <c r="C30" s="14">
        <v>43548</v>
      </c>
      <c r="D30" s="20">
        <v>43587</v>
      </c>
      <c r="E30" s="17">
        <v>14.6</v>
      </c>
      <c r="F30" s="7" t="s">
        <v>5</v>
      </c>
      <c r="G30" s="21">
        <v>7.5</v>
      </c>
      <c r="H30" s="13" t="s">
        <v>4</v>
      </c>
    </row>
    <row r="31" spans="1:10" x14ac:dyDescent="0.25">
      <c r="A31" s="7">
        <v>2</v>
      </c>
      <c r="B31" s="7">
        <v>20</v>
      </c>
      <c r="C31" s="22">
        <v>43612</v>
      </c>
      <c r="D31" s="5">
        <v>43615</v>
      </c>
      <c r="E31" s="18">
        <v>18.8</v>
      </c>
      <c r="F31" s="7" t="s">
        <v>14</v>
      </c>
      <c r="G31" s="18">
        <v>8.5</v>
      </c>
      <c r="H31" s="7" t="s">
        <v>3</v>
      </c>
    </row>
    <row r="32" spans="1:10" x14ac:dyDescent="0.25">
      <c r="A32" s="7">
        <v>3</v>
      </c>
      <c r="B32" s="7">
        <v>20</v>
      </c>
      <c r="C32" s="22">
        <v>43612</v>
      </c>
      <c r="D32" s="5">
        <v>43615</v>
      </c>
      <c r="E32" s="13">
        <v>12.2</v>
      </c>
      <c r="F32" s="7" t="s">
        <v>14</v>
      </c>
      <c r="G32" s="13">
        <v>10.1</v>
      </c>
      <c r="H32" s="7" t="s">
        <v>3</v>
      </c>
    </row>
    <row r="33" spans="1:8" x14ac:dyDescent="0.25">
      <c r="A33" s="7">
        <v>4</v>
      </c>
      <c r="B33" s="7">
        <v>20</v>
      </c>
      <c r="C33" s="22">
        <v>43612</v>
      </c>
      <c r="D33" s="5">
        <v>43615</v>
      </c>
      <c r="E33" s="13">
        <v>16.7</v>
      </c>
      <c r="F33" s="7" t="s">
        <v>14</v>
      </c>
      <c r="G33" s="13">
        <v>14.9</v>
      </c>
      <c r="H33" s="7" t="s">
        <v>3</v>
      </c>
    </row>
    <row r="34" spans="1:8" x14ac:dyDescent="0.25">
      <c r="A34" s="7">
        <v>5</v>
      </c>
      <c r="B34" s="7">
        <v>20</v>
      </c>
      <c r="C34" s="22">
        <v>43612</v>
      </c>
      <c r="D34" s="5">
        <v>43615</v>
      </c>
      <c r="E34" s="18">
        <v>11.659067553388931</v>
      </c>
      <c r="F34" s="7" t="s">
        <v>14</v>
      </c>
      <c r="G34" s="18">
        <v>8.5</v>
      </c>
      <c r="H34" s="7" t="s">
        <v>3</v>
      </c>
    </row>
    <row r="35" spans="1:8" x14ac:dyDescent="0.25">
      <c r="A35" s="13">
        <v>5</v>
      </c>
      <c r="B35" s="3">
        <v>20</v>
      </c>
      <c r="C35" s="20">
        <v>43717</v>
      </c>
      <c r="D35" s="20">
        <v>43720</v>
      </c>
      <c r="E35" s="16">
        <v>11.2</v>
      </c>
      <c r="F35" s="7" t="s">
        <v>26</v>
      </c>
      <c r="G35" s="17">
        <v>6.7133578371987852</v>
      </c>
      <c r="H35" s="13" t="s">
        <v>29</v>
      </c>
    </row>
    <row r="36" spans="1:8" x14ac:dyDescent="0.25">
      <c r="A36" s="13">
        <v>6</v>
      </c>
      <c r="B36" s="3">
        <v>20</v>
      </c>
      <c r="C36" s="20">
        <v>43717</v>
      </c>
      <c r="D36" s="20">
        <v>43720</v>
      </c>
      <c r="E36" s="17">
        <v>13.6</v>
      </c>
      <c r="F36" s="7" t="s">
        <v>26</v>
      </c>
      <c r="G36" s="13">
        <v>8.1999999999999993</v>
      </c>
      <c r="H36" s="13" t="s">
        <v>29</v>
      </c>
    </row>
    <row r="37" spans="1:8" x14ac:dyDescent="0.25">
      <c r="A37" s="13">
        <v>7</v>
      </c>
      <c r="B37" s="3">
        <v>20</v>
      </c>
      <c r="C37" s="20">
        <v>43717</v>
      </c>
      <c r="D37" s="20">
        <v>43720</v>
      </c>
      <c r="E37" s="16">
        <v>12</v>
      </c>
      <c r="F37" s="7" t="s">
        <v>26</v>
      </c>
      <c r="G37" s="17">
        <v>7.2647757818396661</v>
      </c>
      <c r="H37" s="13" t="s">
        <v>29</v>
      </c>
    </row>
    <row r="38" spans="1:8" x14ac:dyDescent="0.25">
      <c r="A38" s="13"/>
      <c r="B38" s="3"/>
      <c r="C38" s="20"/>
      <c r="D38" s="9" t="s">
        <v>6</v>
      </c>
      <c r="E38" s="9">
        <f>COUNT(E26:E37)</f>
        <v>12</v>
      </c>
      <c r="F38" s="9"/>
      <c r="G38" s="9">
        <f>COUNT(G26:G37)</f>
        <v>12</v>
      </c>
      <c r="H38" s="9"/>
    </row>
    <row r="39" spans="1:8" x14ac:dyDescent="0.25">
      <c r="A39" s="13"/>
      <c r="B39" s="3"/>
      <c r="C39" s="20"/>
      <c r="D39" s="11" t="s">
        <v>13</v>
      </c>
      <c r="E39" s="12">
        <f>AVERAGE(E26:E37)</f>
        <v>14.171588962782408</v>
      </c>
      <c r="F39" s="12"/>
      <c r="G39" s="12">
        <f>AVERAGE(G26:G37)</f>
        <v>8.0363820588589352</v>
      </c>
      <c r="H39" s="12"/>
    </row>
    <row r="40" spans="1:8" x14ac:dyDescent="0.25">
      <c r="A40" s="10"/>
      <c r="B40" s="13"/>
      <c r="C40" s="20"/>
      <c r="D40" s="31" t="s">
        <v>7</v>
      </c>
      <c r="E40" s="12">
        <f>_xlfn.STDEV.P(E26:E37)</f>
        <v>2.2073107969844932</v>
      </c>
      <c r="F40" s="12"/>
      <c r="G40" s="12">
        <f>_xlfn.STDEV.P(G26:G37)</f>
        <v>2.541062060989641</v>
      </c>
      <c r="H40" s="12"/>
    </row>
    <row r="41" spans="1:8" x14ac:dyDescent="0.25">
      <c r="A41" s="12"/>
      <c r="B41" s="12"/>
      <c r="C41" s="12"/>
      <c r="D41" s="12"/>
      <c r="E41" s="13"/>
      <c r="F41" s="13"/>
      <c r="G41" s="13"/>
      <c r="H41" s="13"/>
    </row>
    <row r="42" spans="1:8" x14ac:dyDescent="0.25">
      <c r="A42" s="7">
        <v>27</v>
      </c>
      <c r="B42" s="7">
        <v>30</v>
      </c>
      <c r="C42" s="14">
        <v>43548</v>
      </c>
      <c r="D42" s="71">
        <v>43566</v>
      </c>
      <c r="E42" s="17">
        <v>8</v>
      </c>
      <c r="F42" s="7" t="s">
        <v>5</v>
      </c>
      <c r="G42" s="16">
        <v>10.225371802404348</v>
      </c>
      <c r="H42" s="13" t="s">
        <v>4</v>
      </c>
    </row>
    <row r="43" spans="1:8" x14ac:dyDescent="0.25">
      <c r="A43" s="7">
        <v>28</v>
      </c>
      <c r="B43" s="7">
        <v>30</v>
      </c>
      <c r="C43" s="14">
        <v>43548</v>
      </c>
      <c r="D43" s="71">
        <v>43566</v>
      </c>
      <c r="E43" s="17">
        <v>5.2</v>
      </c>
      <c r="F43" s="7" t="s">
        <v>5</v>
      </c>
      <c r="G43" s="23">
        <v>2.7557053061332382</v>
      </c>
      <c r="H43" s="13" t="s">
        <v>4</v>
      </c>
    </row>
    <row r="44" spans="1:8" x14ac:dyDescent="0.25">
      <c r="A44" s="7">
        <v>30</v>
      </c>
      <c r="B44" s="7">
        <v>30</v>
      </c>
      <c r="C44" s="14">
        <v>43548</v>
      </c>
      <c r="D44" s="71">
        <v>43566</v>
      </c>
      <c r="E44" s="17">
        <v>5.9</v>
      </c>
      <c r="F44" s="7" t="s">
        <v>5</v>
      </c>
      <c r="G44" s="23">
        <v>2.9831939088236741</v>
      </c>
      <c r="H44" s="13" t="s">
        <v>4</v>
      </c>
    </row>
    <row r="45" spans="1:8" x14ac:dyDescent="0.25">
      <c r="A45" s="13">
        <v>8</v>
      </c>
      <c r="B45" s="3">
        <v>30</v>
      </c>
      <c r="C45" s="20">
        <v>43717</v>
      </c>
      <c r="D45" s="20">
        <v>43720</v>
      </c>
      <c r="E45" s="17">
        <v>6.3</v>
      </c>
      <c r="F45" s="7" t="s">
        <v>26</v>
      </c>
      <c r="G45" s="16">
        <v>7.2647757818396661</v>
      </c>
      <c r="H45" s="13" t="s">
        <v>29</v>
      </c>
    </row>
    <row r="46" spans="1:8" x14ac:dyDescent="0.25">
      <c r="A46" s="13">
        <v>10</v>
      </c>
      <c r="B46" s="3">
        <v>30</v>
      </c>
      <c r="C46" s="20">
        <v>43717</v>
      </c>
      <c r="D46" s="20">
        <v>43720</v>
      </c>
      <c r="E46" s="24">
        <v>8.1999999999999993</v>
      </c>
      <c r="F46" s="7" t="s">
        <v>26</v>
      </c>
      <c r="G46" s="13">
        <v>5.5</v>
      </c>
      <c r="H46" s="13" t="s">
        <v>29</v>
      </c>
    </row>
    <row r="47" spans="1:8" x14ac:dyDescent="0.25">
      <c r="A47" s="13">
        <v>11</v>
      </c>
      <c r="B47" s="3">
        <v>30</v>
      </c>
      <c r="C47" s="20">
        <v>43717</v>
      </c>
      <c r="D47" s="20">
        <v>43720</v>
      </c>
      <c r="E47" s="24">
        <v>8.6596302376423839</v>
      </c>
      <c r="F47" s="7" t="s">
        <v>26</v>
      </c>
      <c r="G47" s="17">
        <v>5.3</v>
      </c>
      <c r="H47" s="13" t="s">
        <v>29</v>
      </c>
    </row>
    <row r="48" spans="1:8" x14ac:dyDescent="0.25">
      <c r="A48" s="13">
        <v>12</v>
      </c>
      <c r="B48" s="3">
        <v>30</v>
      </c>
      <c r="C48" s="20">
        <v>43717</v>
      </c>
      <c r="D48" s="20">
        <v>43720</v>
      </c>
      <c r="E48" s="24">
        <v>5.2570514426478701</v>
      </c>
      <c r="F48" s="7" t="s">
        <v>26</v>
      </c>
      <c r="G48" s="17">
        <v>3.3</v>
      </c>
      <c r="H48" s="13" t="s">
        <v>29</v>
      </c>
    </row>
    <row r="49" spans="1:8" x14ac:dyDescent="0.25">
      <c r="A49" s="13">
        <v>13</v>
      </c>
      <c r="B49" s="3">
        <v>30</v>
      </c>
      <c r="C49" s="20">
        <v>43717</v>
      </c>
      <c r="D49" s="20">
        <v>43720</v>
      </c>
      <c r="E49" s="24">
        <v>6.0413178540159436</v>
      </c>
      <c r="F49" s="7" t="s">
        <v>26</v>
      </c>
      <c r="G49" s="17">
        <v>3.4</v>
      </c>
      <c r="H49" s="13" t="s">
        <v>29</v>
      </c>
    </row>
    <row r="50" spans="1:8" x14ac:dyDescent="0.25">
      <c r="A50" s="10"/>
      <c r="B50" s="13"/>
      <c r="C50" s="13"/>
      <c r="D50" s="9" t="s">
        <v>6</v>
      </c>
      <c r="E50" s="9">
        <f>COUNT(E42:E49)</f>
        <v>8</v>
      </c>
      <c r="F50" s="13"/>
      <c r="G50" s="9">
        <f>COUNT(G42:G49)</f>
        <v>8</v>
      </c>
      <c r="H50" s="13"/>
    </row>
    <row r="51" spans="1:8" x14ac:dyDescent="0.25">
      <c r="A51" s="10"/>
      <c r="B51" s="13"/>
      <c r="C51" s="13"/>
      <c r="D51" s="11" t="s">
        <v>13</v>
      </c>
      <c r="E51" s="12">
        <f>AVERAGE(E42:E49)</f>
        <v>6.6947499417882748</v>
      </c>
      <c r="F51" s="24"/>
      <c r="G51" s="12">
        <f>AVERAGE(G42:G49)</f>
        <v>5.0911308499001153</v>
      </c>
      <c r="H51" s="12"/>
    </row>
    <row r="52" spans="1:8" x14ac:dyDescent="0.25">
      <c r="A52" s="10"/>
      <c r="B52" s="13"/>
      <c r="C52" s="13"/>
      <c r="D52" s="31" t="s">
        <v>7</v>
      </c>
      <c r="E52" s="12">
        <f>_xlfn.STDEV.P(E42:E49)</f>
        <v>1.2916023416668982</v>
      </c>
      <c r="F52" s="24"/>
      <c r="G52" s="12">
        <f>_xlfn.STDEV.P(G42:G49)</f>
        <v>2.4305772627934052</v>
      </c>
      <c r="H52" s="12"/>
    </row>
    <row r="53" spans="1:8" x14ac:dyDescent="0.25">
      <c r="A53" s="10"/>
      <c r="B53" s="13"/>
      <c r="C53" s="13"/>
      <c r="D53" s="11"/>
      <c r="E53" s="13"/>
      <c r="F53" s="13"/>
      <c r="G53" s="13"/>
      <c r="H53" s="13"/>
    </row>
    <row r="54" spans="1:8" x14ac:dyDescent="0.25">
      <c r="A54" s="13">
        <v>31</v>
      </c>
      <c r="B54" s="3">
        <v>45</v>
      </c>
      <c r="C54" s="14">
        <v>43548</v>
      </c>
      <c r="D54" s="71">
        <v>43566</v>
      </c>
      <c r="E54" s="17">
        <v>2.0499999999999998</v>
      </c>
      <c r="F54" s="7" t="s">
        <v>5</v>
      </c>
      <c r="G54" s="16">
        <v>0.58434102792933085</v>
      </c>
      <c r="H54" s="13" t="s">
        <v>4</v>
      </c>
    </row>
    <row r="55" spans="1:8" x14ac:dyDescent="0.25">
      <c r="A55" s="13">
        <v>32</v>
      </c>
      <c r="B55" s="3">
        <v>45</v>
      </c>
      <c r="C55" s="14">
        <v>43548</v>
      </c>
      <c r="D55" s="71">
        <v>43566</v>
      </c>
      <c r="E55" s="17">
        <v>2.19</v>
      </c>
      <c r="F55" s="7" t="s">
        <v>5</v>
      </c>
      <c r="G55" s="16">
        <v>4.2080920795214158</v>
      </c>
      <c r="H55" s="13" t="s">
        <v>4</v>
      </c>
    </row>
    <row r="56" spans="1:8" x14ac:dyDescent="0.25">
      <c r="A56" s="13">
        <v>33</v>
      </c>
      <c r="B56" s="3">
        <v>45</v>
      </c>
      <c r="C56" s="14">
        <v>43548</v>
      </c>
      <c r="D56" s="71">
        <v>43566</v>
      </c>
      <c r="E56" s="17">
        <v>2.69</v>
      </c>
      <c r="F56" s="7" t="s">
        <v>5</v>
      </c>
      <c r="G56" s="16">
        <v>1.457710655167578</v>
      </c>
      <c r="H56" s="13" t="s">
        <v>4</v>
      </c>
    </row>
    <row r="57" spans="1:8" x14ac:dyDescent="0.25">
      <c r="A57" s="13">
        <v>34</v>
      </c>
      <c r="B57" s="3">
        <v>45</v>
      </c>
      <c r="C57" s="14">
        <v>43548</v>
      </c>
      <c r="D57" s="71">
        <v>43566</v>
      </c>
      <c r="E57" s="17">
        <v>4.2</v>
      </c>
      <c r="F57" s="7" t="s">
        <v>5</v>
      </c>
      <c r="G57" s="16">
        <v>3.6789588195500644</v>
      </c>
      <c r="H57" s="13" t="s">
        <v>4</v>
      </c>
    </row>
    <row r="58" spans="1:8" x14ac:dyDescent="0.25">
      <c r="A58" s="13">
        <v>1</v>
      </c>
      <c r="B58" s="3">
        <v>45</v>
      </c>
      <c r="C58" s="20">
        <v>43717</v>
      </c>
      <c r="D58" s="20">
        <v>43720</v>
      </c>
      <c r="E58" s="17">
        <v>3.4</v>
      </c>
      <c r="F58" s="7" t="s">
        <v>26</v>
      </c>
      <c r="G58" s="16">
        <v>2</v>
      </c>
      <c r="H58" s="13" t="s">
        <v>29</v>
      </c>
    </row>
    <row r="59" spans="1:8" x14ac:dyDescent="0.25">
      <c r="A59" s="13">
        <v>2</v>
      </c>
      <c r="B59" s="3">
        <v>45</v>
      </c>
      <c r="C59" s="20">
        <v>43717</v>
      </c>
      <c r="D59" s="20">
        <v>43720</v>
      </c>
      <c r="E59" s="17">
        <v>5.1952952883301835</v>
      </c>
      <c r="F59" s="7" t="s">
        <v>26</v>
      </c>
      <c r="G59" s="16">
        <v>2</v>
      </c>
      <c r="H59" s="13" t="s">
        <v>29</v>
      </c>
    </row>
    <row r="60" spans="1:8" x14ac:dyDescent="0.25">
      <c r="A60" s="13">
        <v>3</v>
      </c>
      <c r="B60" s="3">
        <v>45</v>
      </c>
      <c r="C60" s="20">
        <v>43717</v>
      </c>
      <c r="D60" s="20">
        <v>43720</v>
      </c>
      <c r="E60" s="17">
        <v>4.1829639133489591</v>
      </c>
      <c r="F60" s="7" t="s">
        <v>26</v>
      </c>
      <c r="G60" s="16">
        <v>1.0884754225210871</v>
      </c>
      <c r="H60" s="13" t="s">
        <v>29</v>
      </c>
    </row>
    <row r="61" spans="1:8" x14ac:dyDescent="0.25">
      <c r="A61" s="13">
        <v>4</v>
      </c>
      <c r="B61" s="3">
        <v>45</v>
      </c>
      <c r="C61" s="20">
        <v>43717</v>
      </c>
      <c r="D61" s="20">
        <v>43720</v>
      </c>
      <c r="E61" s="17">
        <v>3.3950316040346245</v>
      </c>
      <c r="F61" s="7" t="s">
        <v>26</v>
      </c>
      <c r="G61" s="16">
        <v>1.3</v>
      </c>
      <c r="H61" s="13" t="s">
        <v>29</v>
      </c>
    </row>
    <row r="62" spans="1:8" x14ac:dyDescent="0.25">
      <c r="A62" s="10"/>
      <c r="B62" s="13"/>
      <c r="C62" s="13"/>
      <c r="D62" s="9" t="s">
        <v>6</v>
      </c>
      <c r="E62" s="9">
        <f>COUNT(E54:E61)</f>
        <v>8</v>
      </c>
      <c r="F62" s="9"/>
      <c r="G62" s="9">
        <f>COUNT(G54:G61)</f>
        <v>8</v>
      </c>
      <c r="H62" s="9"/>
    </row>
    <row r="63" spans="1:8" x14ac:dyDescent="0.25">
      <c r="A63" s="10"/>
      <c r="B63" s="13"/>
      <c r="C63" s="13"/>
      <c r="D63" s="11" t="s">
        <v>13</v>
      </c>
      <c r="E63" s="25">
        <f>AVERAGE(E54:E61)</f>
        <v>3.412911350714221</v>
      </c>
      <c r="F63" s="25"/>
      <c r="G63" s="25">
        <f>AVERAGE(G54:G61)</f>
        <v>2.0396972505861846</v>
      </c>
      <c r="H63" s="12"/>
    </row>
    <row r="64" spans="1:8" x14ac:dyDescent="0.25">
      <c r="A64" s="10"/>
      <c r="B64" s="13"/>
      <c r="C64" s="7"/>
      <c r="D64" s="31" t="s">
        <v>7</v>
      </c>
      <c r="E64" s="25">
        <v>2.5</v>
      </c>
      <c r="F64" s="25"/>
      <c r="G64" s="25">
        <f>_xlfn.STDEV.P(G54:G61)</f>
        <v>1.1885396233313177</v>
      </c>
      <c r="H64" s="12"/>
    </row>
    <row r="65" spans="1:8" x14ac:dyDescent="0.25">
      <c r="A65" s="10"/>
      <c r="B65" s="13"/>
      <c r="C65" s="7"/>
      <c r="D65" s="31"/>
      <c r="E65" s="25"/>
      <c r="F65" s="25"/>
      <c r="G65" s="25"/>
      <c r="H65" s="12"/>
    </row>
    <row r="66" spans="1:8" x14ac:dyDescent="0.25">
      <c r="A66" s="13">
        <v>5</v>
      </c>
      <c r="B66" s="3">
        <v>60</v>
      </c>
      <c r="C66" s="20">
        <v>43717</v>
      </c>
      <c r="D66" s="20">
        <v>43720</v>
      </c>
      <c r="E66" s="17">
        <v>1.4</v>
      </c>
      <c r="F66" s="7" t="s">
        <v>26</v>
      </c>
      <c r="G66" s="16">
        <v>0.2</v>
      </c>
      <c r="H66" s="13" t="s">
        <v>29</v>
      </c>
    </row>
    <row r="67" spans="1:8" x14ac:dyDescent="0.25">
      <c r="A67" s="13">
        <v>6</v>
      </c>
      <c r="B67" s="3">
        <v>60</v>
      </c>
      <c r="C67" s="20">
        <v>43717</v>
      </c>
      <c r="D67" s="20">
        <v>43720</v>
      </c>
      <c r="E67" s="17">
        <v>2.5</v>
      </c>
      <c r="F67" s="7" t="s">
        <v>26</v>
      </c>
      <c r="G67" s="16">
        <v>0.4</v>
      </c>
      <c r="H67" s="13" t="s">
        <v>29</v>
      </c>
    </row>
    <row r="68" spans="1:8" x14ac:dyDescent="0.25">
      <c r="A68" s="13">
        <v>7</v>
      </c>
      <c r="B68" s="3">
        <v>60</v>
      </c>
      <c r="C68" s="20">
        <v>43717</v>
      </c>
      <c r="D68" s="20">
        <v>43720</v>
      </c>
      <c r="E68" s="17">
        <v>0.7</v>
      </c>
      <c r="F68" s="7" t="s">
        <v>26</v>
      </c>
      <c r="G68" s="16">
        <v>0</v>
      </c>
      <c r="H68" s="13" t="s">
        <v>29</v>
      </c>
    </row>
    <row r="69" spans="1:8" x14ac:dyDescent="0.25">
      <c r="A69" s="13">
        <v>8</v>
      </c>
      <c r="B69" s="3">
        <v>60</v>
      </c>
      <c r="C69" s="20">
        <v>43717</v>
      </c>
      <c r="D69" s="20">
        <v>43720</v>
      </c>
      <c r="E69" s="17">
        <v>0.6</v>
      </c>
      <c r="F69" s="7" t="s">
        <v>26</v>
      </c>
      <c r="G69" s="16">
        <v>0</v>
      </c>
      <c r="H69" s="13" t="s">
        <v>29</v>
      </c>
    </row>
    <row r="70" spans="1:8" x14ac:dyDescent="0.25">
      <c r="D70" s="9" t="s">
        <v>6</v>
      </c>
      <c r="E70" s="9">
        <v>4</v>
      </c>
      <c r="G70" s="9">
        <v>4</v>
      </c>
    </row>
    <row r="71" spans="1:8" x14ac:dyDescent="0.25">
      <c r="D71" s="11" t="s">
        <v>13</v>
      </c>
      <c r="E71" s="25">
        <f>AVERAGE(E66:E70)</f>
        <v>1.8399999999999999</v>
      </c>
      <c r="G71" s="25">
        <f>AVERAGE(G66:G70)</f>
        <v>0.91999999999999993</v>
      </c>
    </row>
    <row r="72" spans="1:8" x14ac:dyDescent="0.25">
      <c r="D72" s="31" t="s">
        <v>7</v>
      </c>
      <c r="E72" s="25">
        <f>_xlfn.STDEV.P(E66:E69)</f>
        <v>0.75828754440515522</v>
      </c>
      <c r="G72" s="25">
        <f>_xlfn.STDEV.P(G66:G69)</f>
        <v>0.16583123951777001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5"/>
  <sheetViews>
    <sheetView workbookViewId="0">
      <selection activeCell="J1" sqref="J1:J1048576"/>
    </sheetView>
  </sheetViews>
  <sheetFormatPr defaultColWidth="8.85546875" defaultRowHeight="15" x14ac:dyDescent="0.25"/>
  <cols>
    <col min="1" max="2" width="8.85546875" style="26"/>
    <col min="3" max="3" width="11.5703125" style="49" customWidth="1"/>
    <col min="4" max="4" width="10.7109375" style="49" customWidth="1"/>
    <col min="5" max="5" width="8.85546875" style="49"/>
    <col min="6" max="6" width="19.7109375" style="49" customWidth="1"/>
    <col min="7" max="7" width="8.85546875" style="49"/>
    <col min="8" max="8" width="17.42578125" style="49" customWidth="1"/>
    <col min="9" max="9" width="8.85546875" style="26"/>
    <col min="10" max="10" width="8.85546875" style="11"/>
    <col min="11" max="16384" width="8.85546875" style="26"/>
  </cols>
  <sheetData>
    <row r="1" spans="1:15" ht="15.75" x14ac:dyDescent="0.25">
      <c r="A1" s="27" t="s">
        <v>31</v>
      </c>
      <c r="B1" s="13"/>
      <c r="C1" s="13"/>
      <c r="D1" s="13"/>
      <c r="E1" s="13"/>
      <c r="F1" s="13"/>
      <c r="G1" s="13"/>
      <c r="H1" s="26"/>
    </row>
    <row r="2" spans="1:15" ht="18.75" x14ac:dyDescent="0.3">
      <c r="A2" s="27" t="s">
        <v>32</v>
      </c>
      <c r="B2" s="28"/>
      <c r="C2" s="28"/>
      <c r="D2" s="28"/>
      <c r="E2" s="28"/>
      <c r="F2" s="28"/>
      <c r="G2" s="28"/>
      <c r="H2" s="26"/>
    </row>
    <row r="3" spans="1:15" s="10" customFormat="1" ht="30" x14ac:dyDescent="0.25">
      <c r="A3" s="1" t="s">
        <v>9</v>
      </c>
      <c r="B3" s="1" t="s">
        <v>0</v>
      </c>
      <c r="C3" s="1" t="s">
        <v>1</v>
      </c>
      <c r="D3" s="2" t="s">
        <v>2</v>
      </c>
      <c r="E3" s="1" t="s">
        <v>10</v>
      </c>
      <c r="F3" s="29" t="s">
        <v>11</v>
      </c>
      <c r="G3" s="1" t="s">
        <v>12</v>
      </c>
      <c r="H3" s="29" t="s">
        <v>11</v>
      </c>
      <c r="J3" s="29" t="s">
        <v>43</v>
      </c>
    </row>
    <row r="4" spans="1:15" s="10" customFormat="1" x14ac:dyDescent="0.25">
      <c r="A4" s="13">
        <v>10</v>
      </c>
      <c r="B4" s="13">
        <v>5</v>
      </c>
      <c r="C4" s="20">
        <v>43612</v>
      </c>
      <c r="D4" s="20">
        <v>43676</v>
      </c>
      <c r="E4" s="17">
        <v>14.939786168583424</v>
      </c>
      <c r="F4" s="13" t="s">
        <v>29</v>
      </c>
      <c r="G4" s="17">
        <v>3</v>
      </c>
      <c r="H4" s="50" t="s">
        <v>33</v>
      </c>
      <c r="J4" s="11"/>
    </row>
    <row r="5" spans="1:15" s="10" customFormat="1" x14ac:dyDescent="0.25">
      <c r="A5" s="13">
        <v>11</v>
      </c>
      <c r="B5" s="13">
        <v>5</v>
      </c>
      <c r="C5" s="20">
        <v>43612</v>
      </c>
      <c r="D5" s="20">
        <v>43676</v>
      </c>
      <c r="E5" s="17">
        <v>12.834805055231488</v>
      </c>
      <c r="F5" s="13" t="s">
        <v>29</v>
      </c>
      <c r="G5" s="17">
        <v>5.7149052441030053</v>
      </c>
      <c r="H5" s="50" t="s">
        <v>33</v>
      </c>
      <c r="J5" s="11"/>
    </row>
    <row r="6" spans="1:15" s="10" customFormat="1" x14ac:dyDescent="0.25">
      <c r="A6" s="13">
        <v>12</v>
      </c>
      <c r="B6" s="13">
        <v>5</v>
      </c>
      <c r="C6" s="20">
        <v>43612</v>
      </c>
      <c r="D6" s="20">
        <v>43676</v>
      </c>
      <c r="E6" s="17">
        <v>17.059881949337626</v>
      </c>
      <c r="F6" s="13" t="s">
        <v>29</v>
      </c>
      <c r="G6" s="17">
        <v>6.4448349601527042</v>
      </c>
      <c r="H6" s="50" t="s">
        <v>33</v>
      </c>
      <c r="J6" s="11"/>
    </row>
    <row r="7" spans="1:15" s="10" customFormat="1" x14ac:dyDescent="0.25">
      <c r="A7" s="13">
        <v>13</v>
      </c>
      <c r="B7" s="13">
        <v>5</v>
      </c>
      <c r="C7" s="20">
        <v>43612</v>
      </c>
      <c r="D7" s="20">
        <v>43676</v>
      </c>
      <c r="E7" s="17">
        <v>22.701921805708178</v>
      </c>
      <c r="F7" s="13" t="s">
        <v>29</v>
      </c>
      <c r="G7" s="17">
        <v>11.492574503354961</v>
      </c>
      <c r="H7" s="50" t="s">
        <v>33</v>
      </c>
      <c r="J7" s="11"/>
    </row>
    <row r="8" spans="1:15" s="10" customFormat="1" x14ac:dyDescent="0.25">
      <c r="A8" s="13"/>
      <c r="B8" s="11"/>
      <c r="C8" s="13"/>
      <c r="D8" s="9" t="s">
        <v>6</v>
      </c>
      <c r="E8" s="12">
        <f>COUNT(E4:E7)</f>
        <v>4</v>
      </c>
      <c r="F8" s="9"/>
      <c r="G8" s="12">
        <f>COUNT(G4:G7)</f>
        <v>4</v>
      </c>
      <c r="H8" s="9"/>
      <c r="J8" s="11"/>
      <c r="K8" s="6"/>
      <c r="L8" s="6"/>
      <c r="M8" s="6"/>
      <c r="N8" s="6"/>
      <c r="O8" s="6"/>
    </row>
    <row r="9" spans="1:15" s="10" customFormat="1" x14ac:dyDescent="0.25">
      <c r="A9" s="13"/>
      <c r="B9" s="11"/>
      <c r="C9" s="13"/>
      <c r="D9" s="11" t="s">
        <v>13</v>
      </c>
      <c r="E9" s="12">
        <f>AVERAGE(E4:E7)</f>
        <v>16.884098744715178</v>
      </c>
      <c r="F9" s="12"/>
      <c r="G9" s="12">
        <f>AVERAGE(G4:G7)</f>
        <v>6.6630786769026678</v>
      </c>
      <c r="H9" s="9"/>
      <c r="J9" s="11"/>
      <c r="K9" s="6"/>
      <c r="L9" s="6"/>
      <c r="M9" s="6"/>
      <c r="N9" s="6"/>
      <c r="O9" s="6"/>
    </row>
    <row r="10" spans="1:15" s="10" customFormat="1" x14ac:dyDescent="0.25">
      <c r="A10" s="13"/>
      <c r="B10" s="11"/>
      <c r="C10" s="13"/>
      <c r="D10" s="31" t="s">
        <v>7</v>
      </c>
      <c r="E10" s="12">
        <f>_xlfn.STDEV.P(E4:E7)</f>
        <v>3.6761085294590354</v>
      </c>
      <c r="F10" s="12"/>
      <c r="G10" s="12">
        <f>_xlfn.STDEV.P(G4:G7)</f>
        <v>3.0695617972874829</v>
      </c>
      <c r="H10" s="9"/>
      <c r="J10" s="11"/>
      <c r="K10" s="6"/>
      <c r="L10" s="6"/>
      <c r="M10" s="6"/>
      <c r="N10" s="6"/>
      <c r="O10" s="6"/>
    </row>
    <row r="11" spans="1:15" s="10" customFormat="1" x14ac:dyDescent="0.25">
      <c r="A11" s="13"/>
      <c r="B11" s="13"/>
      <c r="C11" s="13"/>
      <c r="D11" s="13"/>
      <c r="E11" s="13"/>
      <c r="F11" s="25"/>
      <c r="G11" s="13"/>
      <c r="H11" s="25"/>
      <c r="J11" s="12"/>
      <c r="K11" s="6"/>
      <c r="L11" s="6"/>
      <c r="M11" s="6"/>
      <c r="N11" s="6"/>
      <c r="O11" s="6"/>
    </row>
    <row r="12" spans="1:15" s="10" customFormat="1" x14ac:dyDescent="0.25">
      <c r="A12" s="13">
        <v>6</v>
      </c>
      <c r="B12" s="13">
        <v>10</v>
      </c>
      <c r="C12" s="20">
        <v>43612</v>
      </c>
      <c r="D12" s="20">
        <v>43676</v>
      </c>
      <c r="E12" s="17">
        <v>99.68960041690967</v>
      </c>
      <c r="F12" s="13" t="s">
        <v>29</v>
      </c>
      <c r="G12" s="17">
        <v>111.9668551040687</v>
      </c>
      <c r="H12" s="50" t="s">
        <v>33</v>
      </c>
      <c r="J12" s="17">
        <f t="shared" ref="J12:J22" si="0">(G12/E12)*100</f>
        <v>112.31548189160614</v>
      </c>
    </row>
    <row r="13" spans="1:15" s="10" customFormat="1" x14ac:dyDescent="0.25">
      <c r="A13" s="13">
        <v>7</v>
      </c>
      <c r="B13" s="13">
        <v>10</v>
      </c>
      <c r="C13" s="20">
        <v>43612</v>
      </c>
      <c r="D13" s="20">
        <v>43676</v>
      </c>
      <c r="E13" s="17">
        <v>77.516869313905701</v>
      </c>
      <c r="F13" s="13" t="s">
        <v>29</v>
      </c>
      <c r="G13" s="17">
        <v>70.100021206895406</v>
      </c>
      <c r="H13" s="50" t="s">
        <v>33</v>
      </c>
      <c r="J13" s="17">
        <f t="shared" si="0"/>
        <v>90.431956072715408</v>
      </c>
    </row>
    <row r="14" spans="1:15" s="10" customFormat="1" x14ac:dyDescent="0.25">
      <c r="A14" s="13">
        <v>8</v>
      </c>
      <c r="B14" s="13">
        <v>10</v>
      </c>
      <c r="C14" s="20">
        <v>43612</v>
      </c>
      <c r="D14" s="20">
        <v>43676</v>
      </c>
      <c r="E14" s="17">
        <v>66.258792377299315</v>
      </c>
      <c r="F14" s="13" t="s">
        <v>29</v>
      </c>
      <c r="G14" s="17">
        <v>70.701214611205216</v>
      </c>
      <c r="H14" s="50" t="s">
        <v>33</v>
      </c>
      <c r="J14" s="17">
        <f t="shared" si="0"/>
        <v>106.7046531856622</v>
      </c>
    </row>
    <row r="15" spans="1:15" s="10" customFormat="1" x14ac:dyDescent="0.25">
      <c r="A15" s="13">
        <v>9</v>
      </c>
      <c r="B15" s="13">
        <v>10</v>
      </c>
      <c r="C15" s="20">
        <v>43612</v>
      </c>
      <c r="D15" s="20">
        <v>43676</v>
      </c>
      <c r="E15" s="17">
        <v>48.458473481497379</v>
      </c>
      <c r="F15" s="13" t="s">
        <v>29</v>
      </c>
      <c r="G15" s="17">
        <v>31.638718014051705</v>
      </c>
      <c r="H15" s="50" t="s">
        <v>33</v>
      </c>
      <c r="J15" s="17">
        <f t="shared" si="0"/>
        <v>65.290372851163241</v>
      </c>
    </row>
    <row r="16" spans="1:15" s="10" customFormat="1" x14ac:dyDescent="0.25">
      <c r="A16" s="13">
        <v>3</v>
      </c>
      <c r="B16" s="13">
        <v>10</v>
      </c>
      <c r="C16" s="20">
        <v>43612</v>
      </c>
      <c r="D16" s="20">
        <v>43676</v>
      </c>
      <c r="E16" s="17">
        <v>33.102429509553254</v>
      </c>
      <c r="F16" s="13" t="s">
        <v>29</v>
      </c>
      <c r="G16" s="40">
        <v>46.730663042196149</v>
      </c>
      <c r="H16" s="50" t="s">
        <v>33</v>
      </c>
      <c r="J16" s="17">
        <f t="shared" si="0"/>
        <v>141.16988914275862</v>
      </c>
    </row>
    <row r="17" spans="1:14" s="10" customFormat="1" x14ac:dyDescent="0.25">
      <c r="A17" s="13">
        <v>4</v>
      </c>
      <c r="B17" s="13">
        <v>10</v>
      </c>
      <c r="C17" s="20">
        <v>43612</v>
      </c>
      <c r="D17" s="20">
        <v>43676</v>
      </c>
      <c r="E17" s="17">
        <v>66.42518306687073</v>
      </c>
      <c r="F17" s="13" t="s">
        <v>29</v>
      </c>
      <c r="G17" s="40">
        <v>43.159855250469654</v>
      </c>
      <c r="H17" s="50" t="s">
        <v>33</v>
      </c>
      <c r="J17" s="17">
        <f t="shared" si="0"/>
        <v>64.975139333858223</v>
      </c>
    </row>
    <row r="18" spans="1:14" s="10" customFormat="1" x14ac:dyDescent="0.25">
      <c r="A18" s="13"/>
      <c r="B18" s="11"/>
      <c r="C18" s="13"/>
      <c r="D18" s="9" t="s">
        <v>6</v>
      </c>
      <c r="E18" s="9">
        <f>COUNT(E12:E17)</f>
        <v>6</v>
      </c>
      <c r="F18" s="9"/>
      <c r="G18" s="9">
        <f>COUNT(G12:G17)</f>
        <v>6</v>
      </c>
      <c r="H18" s="9"/>
      <c r="J18" s="9">
        <f>COUNT(J12:J17)</f>
        <v>6</v>
      </c>
      <c r="K18" s="77"/>
      <c r="L18" s="77"/>
      <c r="M18" s="77"/>
      <c r="N18" s="77"/>
    </row>
    <row r="19" spans="1:14" s="10" customFormat="1" x14ac:dyDescent="0.25">
      <c r="A19" s="13"/>
      <c r="B19" s="11"/>
      <c r="C19" s="13"/>
      <c r="D19" s="11" t="s">
        <v>13</v>
      </c>
      <c r="E19" s="12">
        <f>AVERAGE(E12:E17)</f>
        <v>65.241891361006012</v>
      </c>
      <c r="F19" s="12"/>
      <c r="G19" s="12">
        <f>AVERAGE(G12:G17)</f>
        <v>62.382887871481152</v>
      </c>
      <c r="H19" s="9"/>
      <c r="J19" s="12">
        <f>AVERAGE(J12:J17)</f>
        <v>96.814582079627314</v>
      </c>
      <c r="K19" s="6"/>
      <c r="L19" s="6"/>
      <c r="M19" s="6"/>
      <c r="N19" s="6"/>
    </row>
    <row r="20" spans="1:14" s="10" customFormat="1" x14ac:dyDescent="0.25">
      <c r="A20" s="13"/>
      <c r="B20" s="13"/>
      <c r="C20" s="13"/>
      <c r="D20" s="31" t="s">
        <v>7</v>
      </c>
      <c r="E20" s="12">
        <f>_xlfn.STDEV.P(E12:E17)</f>
        <v>21.033236134356763</v>
      </c>
      <c r="F20" s="17"/>
      <c r="G20" s="12">
        <f>_xlfn.STDEV.P(G12:G17)</f>
        <v>26.290174396103161</v>
      </c>
      <c r="H20" s="13"/>
      <c r="J20" s="12">
        <f>_xlfn.STDEV.P(J12:J17)</f>
        <v>26.93742273836807</v>
      </c>
      <c r="K20" s="6"/>
      <c r="L20" s="6"/>
      <c r="M20" s="6"/>
      <c r="N20" s="6"/>
    </row>
    <row r="21" spans="1:14" s="10" customFormat="1" x14ac:dyDescent="0.25">
      <c r="A21" s="13"/>
      <c r="B21" s="13"/>
      <c r="C21" s="13"/>
      <c r="D21" s="13"/>
      <c r="E21" s="13"/>
      <c r="F21" s="13"/>
      <c r="G21" s="13"/>
      <c r="H21" s="13"/>
      <c r="J21" s="17"/>
      <c r="K21" s="6"/>
      <c r="L21" s="6"/>
      <c r="M21" s="6"/>
      <c r="N21" s="6"/>
    </row>
    <row r="22" spans="1:14" s="10" customFormat="1" x14ac:dyDescent="0.25">
      <c r="A22" s="13">
        <v>2</v>
      </c>
      <c r="B22" s="13">
        <v>20</v>
      </c>
      <c r="C22" s="20">
        <v>43612</v>
      </c>
      <c r="D22" s="20">
        <v>43782</v>
      </c>
      <c r="E22" s="17">
        <v>40.728485208345923</v>
      </c>
      <c r="F22" s="13" t="s">
        <v>38</v>
      </c>
      <c r="G22" s="17">
        <v>30</v>
      </c>
      <c r="H22" s="13" t="s">
        <v>40</v>
      </c>
      <c r="J22" s="9"/>
      <c r="K22" s="6"/>
      <c r="L22" s="6"/>
      <c r="M22" s="6"/>
      <c r="N22" s="6"/>
    </row>
    <row r="23" spans="1:14" s="10" customFormat="1" x14ac:dyDescent="0.25">
      <c r="A23" s="13">
        <v>5</v>
      </c>
      <c r="B23" s="13">
        <v>20</v>
      </c>
      <c r="C23" s="20">
        <v>43612</v>
      </c>
      <c r="D23" s="20">
        <v>43782</v>
      </c>
      <c r="E23" s="17">
        <v>39.31656457864802</v>
      </c>
      <c r="F23" s="13" t="s">
        <v>38</v>
      </c>
      <c r="G23" s="24">
        <v>13</v>
      </c>
      <c r="H23" s="13" t="s">
        <v>40</v>
      </c>
      <c r="J23" s="12"/>
      <c r="K23" s="6"/>
      <c r="L23" s="6"/>
      <c r="M23" s="6"/>
      <c r="N23" s="6"/>
    </row>
    <row r="24" spans="1:14" s="10" customFormat="1" x14ac:dyDescent="0.25">
      <c r="A24" s="13">
        <v>22</v>
      </c>
      <c r="B24" s="13">
        <v>20</v>
      </c>
      <c r="C24" s="51">
        <v>43479</v>
      </c>
      <c r="D24" s="51">
        <v>43643</v>
      </c>
      <c r="E24" s="17">
        <v>44.017524404048423</v>
      </c>
      <c r="F24" s="13" t="s">
        <v>30</v>
      </c>
      <c r="G24" s="17">
        <v>28.8</v>
      </c>
      <c r="H24" s="13" t="s">
        <v>27</v>
      </c>
      <c r="J24" s="12"/>
      <c r="K24" s="6"/>
      <c r="L24" s="6"/>
      <c r="M24" s="6"/>
      <c r="N24" s="6"/>
    </row>
    <row r="25" spans="1:14" s="10" customFormat="1" x14ac:dyDescent="0.25">
      <c r="A25" s="13">
        <v>23</v>
      </c>
      <c r="B25" s="13">
        <v>20</v>
      </c>
      <c r="C25" s="51">
        <v>43479</v>
      </c>
      <c r="D25" s="51">
        <v>43643</v>
      </c>
      <c r="E25" s="17">
        <v>42.932981243654183</v>
      </c>
      <c r="F25" s="13" t="s">
        <v>30</v>
      </c>
      <c r="G25" s="17">
        <v>53.845711698261269</v>
      </c>
      <c r="H25" s="13" t="s">
        <v>27</v>
      </c>
      <c r="J25" s="11"/>
    </row>
    <row r="26" spans="1:14" s="10" customFormat="1" x14ac:dyDescent="0.25">
      <c r="A26" s="13">
        <v>26</v>
      </c>
      <c r="B26" s="13">
        <v>20</v>
      </c>
      <c r="C26" s="51">
        <v>43479</v>
      </c>
      <c r="D26" s="51">
        <v>43643</v>
      </c>
      <c r="E26" s="17">
        <v>85.7</v>
      </c>
      <c r="F26" s="13" t="s">
        <v>30</v>
      </c>
      <c r="G26" s="17">
        <v>65.099999999999994</v>
      </c>
      <c r="H26" s="13" t="s">
        <v>27</v>
      </c>
      <c r="J26" s="11"/>
    </row>
    <row r="27" spans="1:14" s="10" customFormat="1" x14ac:dyDescent="0.25">
      <c r="A27" s="13">
        <v>5</v>
      </c>
      <c r="B27" s="13">
        <v>20</v>
      </c>
      <c r="C27" s="51">
        <v>43717</v>
      </c>
      <c r="D27" s="51">
        <v>43723</v>
      </c>
      <c r="E27" s="17">
        <v>44.017524404048423</v>
      </c>
      <c r="F27" s="13" t="s">
        <v>39</v>
      </c>
      <c r="G27" s="17">
        <v>48.566644815782389</v>
      </c>
      <c r="H27" s="13" t="s">
        <v>41</v>
      </c>
      <c r="J27" s="11"/>
    </row>
    <row r="28" spans="1:14" s="10" customFormat="1" x14ac:dyDescent="0.25">
      <c r="A28" s="13">
        <v>6</v>
      </c>
      <c r="B28" s="13">
        <v>20</v>
      </c>
      <c r="C28" s="51">
        <v>43717</v>
      </c>
      <c r="D28" s="51">
        <v>43723</v>
      </c>
      <c r="E28" s="17">
        <v>25.8</v>
      </c>
      <c r="F28" s="13" t="s">
        <v>39</v>
      </c>
      <c r="G28" s="17">
        <v>55.977913217243604</v>
      </c>
      <c r="H28" s="13" t="s">
        <v>41</v>
      </c>
      <c r="J28" s="11"/>
    </row>
    <row r="29" spans="1:14" s="10" customFormat="1" x14ac:dyDescent="0.25">
      <c r="A29" s="13">
        <v>2</v>
      </c>
      <c r="B29" s="13">
        <v>20</v>
      </c>
      <c r="C29" s="51">
        <v>43717</v>
      </c>
      <c r="D29" s="51">
        <v>43723</v>
      </c>
      <c r="E29" s="17">
        <v>78.900000000000006</v>
      </c>
      <c r="F29" s="13" t="s">
        <v>39</v>
      </c>
      <c r="G29" s="17">
        <v>73.400000000000006</v>
      </c>
      <c r="H29" s="13" t="s">
        <v>41</v>
      </c>
      <c r="J29" s="11"/>
    </row>
    <row r="30" spans="1:14" s="10" customFormat="1" x14ac:dyDescent="0.25">
      <c r="A30" s="13"/>
      <c r="B30" s="11"/>
      <c r="C30" s="13"/>
      <c r="D30" s="9" t="s">
        <v>6</v>
      </c>
      <c r="E30" s="9">
        <f>COUNT(E22:E29)</f>
        <v>8</v>
      </c>
      <c r="F30" s="8"/>
      <c r="G30" s="9">
        <f>COUNT(G22:G29)</f>
        <v>8</v>
      </c>
      <c r="H30" s="8"/>
      <c r="J30" s="11"/>
    </row>
    <row r="31" spans="1:14" s="10" customFormat="1" x14ac:dyDescent="0.25">
      <c r="A31" s="13"/>
      <c r="B31" s="11"/>
      <c r="C31" s="13"/>
      <c r="D31" s="11" t="s">
        <v>13</v>
      </c>
      <c r="E31" s="12">
        <f>AVERAGE(E22:E29)</f>
        <v>50.176634979843115</v>
      </c>
      <c r="F31" s="16"/>
      <c r="G31" s="12">
        <f>AVERAGE(G22:G29)</f>
        <v>46.086283716410904</v>
      </c>
      <c r="H31" s="8"/>
      <c r="J31" s="11"/>
    </row>
    <row r="32" spans="1:14" s="10" customFormat="1" x14ac:dyDescent="0.25">
      <c r="A32" s="13"/>
      <c r="B32" s="11"/>
      <c r="C32" s="13"/>
      <c r="D32" s="31" t="s">
        <v>7</v>
      </c>
      <c r="E32" s="12">
        <f>_xlfn.STDEV.P(E22:E29)</f>
        <v>19.418773011637757</v>
      </c>
      <c r="F32" s="16"/>
      <c r="G32" s="12">
        <f>_xlfn.STDEV.P(G22:G29)</f>
        <v>19.118224455986109</v>
      </c>
      <c r="H32" s="8"/>
      <c r="J32" s="11"/>
    </row>
    <row r="33" spans="1:14" s="10" customFormat="1" x14ac:dyDescent="0.25">
      <c r="A33" s="13"/>
      <c r="B33" s="13"/>
      <c r="C33" s="13"/>
      <c r="D33" s="13"/>
      <c r="E33" s="12"/>
      <c r="F33" s="9"/>
      <c r="G33" s="12"/>
      <c r="H33" s="9"/>
      <c r="J33" s="11"/>
    </row>
    <row r="34" spans="1:14" s="10" customFormat="1" x14ac:dyDescent="0.25">
      <c r="A34" s="13">
        <v>27</v>
      </c>
      <c r="B34" s="13">
        <v>30</v>
      </c>
      <c r="C34" s="51">
        <v>43479</v>
      </c>
      <c r="D34" s="51">
        <v>43643</v>
      </c>
      <c r="E34" s="17">
        <v>48.22060008963674</v>
      </c>
      <c r="F34" s="13" t="s">
        <v>30</v>
      </c>
      <c r="G34" s="17">
        <v>31.6</v>
      </c>
      <c r="H34" s="13" t="s">
        <v>27</v>
      </c>
      <c r="J34" s="11"/>
    </row>
    <row r="35" spans="1:14" s="10" customFormat="1" x14ac:dyDescent="0.25">
      <c r="A35" s="13">
        <v>28</v>
      </c>
      <c r="B35" s="13">
        <v>30</v>
      </c>
      <c r="C35" s="51">
        <v>43479</v>
      </c>
      <c r="D35" s="51">
        <v>43643</v>
      </c>
      <c r="E35" s="17">
        <v>40.867306552142928</v>
      </c>
      <c r="F35" s="13" t="s">
        <v>30</v>
      </c>
      <c r="G35" s="17">
        <v>29.2</v>
      </c>
      <c r="H35" s="13" t="s">
        <v>27</v>
      </c>
      <c r="J35" s="11"/>
    </row>
    <row r="36" spans="1:14" s="10" customFormat="1" x14ac:dyDescent="0.25">
      <c r="A36" s="13">
        <v>29</v>
      </c>
      <c r="B36" s="13">
        <v>30</v>
      </c>
      <c r="C36" s="51">
        <v>43479</v>
      </c>
      <c r="D36" s="51">
        <v>43643</v>
      </c>
      <c r="E36" s="17">
        <v>70</v>
      </c>
      <c r="F36" s="13" t="s">
        <v>30</v>
      </c>
      <c r="G36" s="17">
        <v>36</v>
      </c>
      <c r="H36" s="13" t="s">
        <v>27</v>
      </c>
      <c r="J36" s="11"/>
    </row>
    <row r="37" spans="1:14" s="10" customFormat="1" x14ac:dyDescent="0.25">
      <c r="A37" s="13">
        <v>8</v>
      </c>
      <c r="B37" s="13">
        <v>30</v>
      </c>
      <c r="C37" s="51">
        <v>43717</v>
      </c>
      <c r="D37" s="51">
        <v>43723</v>
      </c>
      <c r="E37" s="17">
        <v>40.925506994205449</v>
      </c>
      <c r="F37" s="13" t="s">
        <v>39</v>
      </c>
      <c r="G37" s="17">
        <v>45.441418069744124</v>
      </c>
      <c r="H37" s="13" t="s">
        <v>41</v>
      </c>
      <c r="J37" s="11"/>
    </row>
    <row r="38" spans="1:14" s="10" customFormat="1" x14ac:dyDescent="0.25">
      <c r="A38" s="13">
        <v>9</v>
      </c>
      <c r="B38" s="13">
        <v>30</v>
      </c>
      <c r="C38" s="51">
        <v>43717</v>
      </c>
      <c r="D38" s="51">
        <v>43723</v>
      </c>
      <c r="E38" s="17">
        <v>48.2528969073675</v>
      </c>
      <c r="F38" s="13" t="s">
        <v>39</v>
      </c>
      <c r="G38" s="17">
        <v>48</v>
      </c>
      <c r="H38" s="13" t="s">
        <v>41</v>
      </c>
      <c r="J38" s="11"/>
    </row>
    <row r="39" spans="1:14" s="10" customFormat="1" x14ac:dyDescent="0.25">
      <c r="A39" s="13">
        <v>10</v>
      </c>
      <c r="B39" s="13">
        <v>30</v>
      </c>
      <c r="C39" s="51">
        <v>43717</v>
      </c>
      <c r="D39" s="51">
        <v>43723</v>
      </c>
      <c r="E39" s="17">
        <v>44.380211730568703</v>
      </c>
      <c r="F39" s="13" t="s">
        <v>39</v>
      </c>
      <c r="G39" s="17">
        <v>52.3</v>
      </c>
      <c r="H39" s="13" t="s">
        <v>41</v>
      </c>
      <c r="J39" s="11"/>
    </row>
    <row r="40" spans="1:14" s="10" customFormat="1" x14ac:dyDescent="0.25">
      <c r="A40" s="13">
        <v>12</v>
      </c>
      <c r="B40" s="13">
        <v>30</v>
      </c>
      <c r="C40" s="51">
        <v>43717</v>
      </c>
      <c r="D40" s="51">
        <v>43723</v>
      </c>
      <c r="E40" s="17">
        <v>40.932339474378658</v>
      </c>
      <c r="F40" s="13" t="s">
        <v>39</v>
      </c>
      <c r="G40" s="17">
        <v>49</v>
      </c>
      <c r="H40" s="13" t="s">
        <v>41</v>
      </c>
      <c r="J40" s="11"/>
    </row>
    <row r="41" spans="1:14" s="10" customFormat="1" x14ac:dyDescent="0.25">
      <c r="A41" s="13"/>
      <c r="B41" s="11"/>
      <c r="C41" s="13"/>
      <c r="D41" s="9" t="s">
        <v>6</v>
      </c>
      <c r="E41" s="9">
        <f>COUNT(E34:E40)</f>
        <v>7</v>
      </c>
      <c r="F41" s="9"/>
      <c r="G41" s="9">
        <f>COUNT(G34:G40)</f>
        <v>7</v>
      </c>
      <c r="H41" s="9"/>
      <c r="J41" s="11"/>
    </row>
    <row r="42" spans="1:14" s="10" customFormat="1" x14ac:dyDescent="0.25">
      <c r="A42" s="13"/>
      <c r="B42" s="11"/>
      <c r="C42" s="13"/>
      <c r="D42" s="11" t="s">
        <v>13</v>
      </c>
      <c r="E42" s="12">
        <f>AVERAGE(E34:E40)</f>
        <v>47.654123106899995</v>
      </c>
      <c r="F42" s="12"/>
      <c r="G42" s="12">
        <f>AVERAGE(G34:G40)</f>
        <v>41.648774009963446</v>
      </c>
      <c r="H42" s="9"/>
      <c r="J42" s="11"/>
    </row>
    <row r="43" spans="1:14" s="10" customFormat="1" x14ac:dyDescent="0.25">
      <c r="A43" s="13"/>
      <c r="B43" s="13"/>
      <c r="C43" s="13"/>
      <c r="D43" s="31" t="s">
        <v>7</v>
      </c>
      <c r="E43" s="12">
        <f>_xlfn.STDEV.P(E34:E40)</f>
        <v>9.6158623786809176</v>
      </c>
      <c r="F43" s="12"/>
      <c r="G43" s="12">
        <f>_xlfn.STDEV.P(G34:G40)</f>
        <v>8.5362239933978152</v>
      </c>
      <c r="H43" s="9"/>
      <c r="J43" s="11"/>
    </row>
    <row r="44" spans="1:14" s="10" customFormat="1" x14ac:dyDescent="0.25">
      <c r="A44" s="13"/>
      <c r="B44" s="13"/>
      <c r="C44" s="13"/>
      <c r="D44" s="13"/>
      <c r="E44" s="13"/>
      <c r="F44" s="13"/>
      <c r="G44" s="13"/>
      <c r="H44" s="13"/>
      <c r="J44" s="11"/>
    </row>
    <row r="45" spans="1:14" s="10" customFormat="1" x14ac:dyDescent="0.25">
      <c r="A45" s="13">
        <v>31</v>
      </c>
      <c r="B45" s="13">
        <v>45</v>
      </c>
      <c r="C45" s="51">
        <v>43499</v>
      </c>
      <c r="D45" s="51">
        <v>43643</v>
      </c>
      <c r="E45" s="17">
        <v>35.297817569103437</v>
      </c>
      <c r="F45" s="13" t="s">
        <v>30</v>
      </c>
      <c r="G45" s="17">
        <v>39.1</v>
      </c>
      <c r="H45" s="13" t="s">
        <v>27</v>
      </c>
      <c r="J45" s="11"/>
    </row>
    <row r="46" spans="1:14" s="10" customFormat="1" x14ac:dyDescent="0.25">
      <c r="A46" s="13">
        <v>32</v>
      </c>
      <c r="B46" s="13">
        <v>45</v>
      </c>
      <c r="C46" s="51">
        <v>43499</v>
      </c>
      <c r="D46" s="51">
        <v>43643</v>
      </c>
      <c r="E46" s="17">
        <v>46.36693387124572</v>
      </c>
      <c r="F46" s="13" t="s">
        <v>30</v>
      </c>
      <c r="G46" s="17">
        <v>39.5</v>
      </c>
      <c r="H46" s="13" t="s">
        <v>27</v>
      </c>
      <c r="J46" s="11"/>
    </row>
    <row r="47" spans="1:14" s="10" customFormat="1" x14ac:dyDescent="0.25">
      <c r="A47" s="13">
        <v>33</v>
      </c>
      <c r="B47" s="13">
        <v>45</v>
      </c>
      <c r="C47" s="51">
        <v>43499</v>
      </c>
      <c r="D47" s="51">
        <v>43643</v>
      </c>
      <c r="E47" s="17">
        <v>51.544359130446622</v>
      </c>
      <c r="F47" s="13" t="s">
        <v>30</v>
      </c>
      <c r="G47" s="17">
        <v>35.9</v>
      </c>
      <c r="H47" s="13" t="s">
        <v>27</v>
      </c>
      <c r="J47" s="11"/>
    </row>
    <row r="48" spans="1:14" s="10" customFormat="1" x14ac:dyDescent="0.25">
      <c r="A48" s="13">
        <v>34</v>
      </c>
      <c r="B48" s="13">
        <v>45</v>
      </c>
      <c r="C48" s="20">
        <v>43499</v>
      </c>
      <c r="D48" s="51">
        <v>43643</v>
      </c>
      <c r="E48" s="17">
        <v>46.390464757132889</v>
      </c>
      <c r="F48" s="13" t="s">
        <v>30</v>
      </c>
      <c r="G48" s="17">
        <v>38.9</v>
      </c>
      <c r="H48" s="13" t="s">
        <v>27</v>
      </c>
      <c r="J48" s="11"/>
      <c r="K48" s="6"/>
      <c r="L48" s="6"/>
      <c r="M48" s="6"/>
      <c r="N48" s="6"/>
    </row>
    <row r="49" spans="1:15" s="10" customFormat="1" x14ac:dyDescent="0.25">
      <c r="A49" s="13">
        <v>1</v>
      </c>
      <c r="B49" s="13">
        <v>45</v>
      </c>
      <c r="C49" s="51">
        <v>43717</v>
      </c>
      <c r="D49" s="51">
        <v>43723</v>
      </c>
      <c r="E49" s="17">
        <v>45</v>
      </c>
      <c r="F49" s="13" t="s">
        <v>39</v>
      </c>
      <c r="G49" s="17">
        <v>38</v>
      </c>
      <c r="H49" s="13" t="s">
        <v>41</v>
      </c>
      <c r="J49" s="11"/>
      <c r="K49" s="6"/>
      <c r="L49" s="6"/>
      <c r="M49" s="6"/>
      <c r="N49" s="6"/>
    </row>
    <row r="50" spans="1:15" s="10" customFormat="1" x14ac:dyDescent="0.25">
      <c r="A50" s="13">
        <v>2</v>
      </c>
      <c r="B50" s="13">
        <v>45</v>
      </c>
      <c r="C50" s="51">
        <v>43717</v>
      </c>
      <c r="D50" s="51">
        <v>43723</v>
      </c>
      <c r="E50" s="17">
        <v>30.5</v>
      </c>
      <c r="F50" s="13" t="s">
        <v>39</v>
      </c>
      <c r="G50" s="17">
        <v>36.773074849637545</v>
      </c>
      <c r="H50" s="13" t="s">
        <v>41</v>
      </c>
      <c r="J50" s="11"/>
    </row>
    <row r="51" spans="1:15" s="10" customFormat="1" x14ac:dyDescent="0.25">
      <c r="A51" s="13">
        <v>3</v>
      </c>
      <c r="B51" s="13">
        <v>45</v>
      </c>
      <c r="C51" s="51">
        <v>43717</v>
      </c>
      <c r="D51" s="51">
        <v>43723</v>
      </c>
      <c r="E51" s="17">
        <v>33.6</v>
      </c>
      <c r="F51" s="13" t="s">
        <v>39</v>
      </c>
      <c r="G51" s="17">
        <v>16.3</v>
      </c>
      <c r="H51" s="13" t="s">
        <v>41</v>
      </c>
      <c r="J51" s="11"/>
    </row>
    <row r="52" spans="1:15" s="10" customFormat="1" x14ac:dyDescent="0.25">
      <c r="A52" s="13">
        <v>4</v>
      </c>
      <c r="B52" s="13">
        <v>45</v>
      </c>
      <c r="C52" s="51">
        <v>43717</v>
      </c>
      <c r="D52" s="51">
        <v>43723</v>
      </c>
      <c r="E52" s="17">
        <v>31.2</v>
      </c>
      <c r="F52" s="13" t="s">
        <v>39</v>
      </c>
      <c r="G52" s="17">
        <v>39.9</v>
      </c>
      <c r="H52" s="13" t="s">
        <v>41</v>
      </c>
      <c r="J52" s="11"/>
    </row>
    <row r="53" spans="1:15" s="10" customFormat="1" x14ac:dyDescent="0.25">
      <c r="B53" s="11"/>
      <c r="C53" s="13"/>
      <c r="D53" s="9" t="s">
        <v>6</v>
      </c>
      <c r="E53" s="9">
        <f>COUNT(E45:E52)</f>
        <v>8</v>
      </c>
      <c r="F53" s="9"/>
      <c r="G53" s="9">
        <f>COUNT(G45:G52)</f>
        <v>8</v>
      </c>
      <c r="H53" s="9"/>
      <c r="J53" s="11"/>
    </row>
    <row r="54" spans="1:15" s="10" customFormat="1" x14ac:dyDescent="0.25">
      <c r="A54" s="13"/>
      <c r="B54" s="12"/>
      <c r="C54" s="52"/>
      <c r="D54" s="11" t="s">
        <v>13</v>
      </c>
      <c r="E54" s="12">
        <f>AVERAGE(E45:E52)</f>
        <v>39.987446915991086</v>
      </c>
      <c r="F54" s="12"/>
      <c r="G54" s="12">
        <f>AVERAGE(G45:G52)</f>
        <v>35.546634356204692</v>
      </c>
      <c r="H54" s="9"/>
      <c r="J54" s="11"/>
    </row>
    <row r="55" spans="1:15" s="10" customFormat="1" x14ac:dyDescent="0.25">
      <c r="A55" s="17"/>
      <c r="B55" s="12"/>
      <c r="C55" s="52"/>
      <c r="D55" s="31" t="s">
        <v>7</v>
      </c>
      <c r="E55" s="12">
        <f>_xlfn.STDEV.P(E45:E52)</f>
        <v>7.6681759030406491</v>
      </c>
      <c r="F55" s="12"/>
      <c r="G55" s="12">
        <f>_xlfn.STDEV.P(G45:G52)</f>
        <v>7.3869252861673775</v>
      </c>
      <c r="H55" s="9"/>
      <c r="J55" s="11"/>
    </row>
    <row r="56" spans="1:15" s="10" customFormat="1" x14ac:dyDescent="0.25">
      <c r="A56" s="13">
        <v>35</v>
      </c>
      <c r="B56" s="53">
        <v>60</v>
      </c>
      <c r="C56" s="51">
        <v>43499</v>
      </c>
      <c r="D56" s="51">
        <v>43643</v>
      </c>
      <c r="E56" s="17">
        <v>38.5</v>
      </c>
      <c r="F56" s="13" t="s">
        <v>30</v>
      </c>
      <c r="G56" s="17">
        <v>29.9</v>
      </c>
      <c r="H56" s="13" t="s">
        <v>27</v>
      </c>
      <c r="J56" s="11"/>
      <c r="K56" s="6"/>
      <c r="L56" s="6"/>
      <c r="M56" s="6"/>
      <c r="N56" s="6"/>
      <c r="O56" s="6"/>
    </row>
    <row r="57" spans="1:15" s="10" customFormat="1" x14ac:dyDescent="0.25">
      <c r="A57" s="13">
        <v>36</v>
      </c>
      <c r="B57" s="53">
        <v>60</v>
      </c>
      <c r="C57" s="51">
        <v>43499</v>
      </c>
      <c r="D57" s="51">
        <v>43643</v>
      </c>
      <c r="E57" s="17">
        <v>36.4</v>
      </c>
      <c r="F57" s="13" t="s">
        <v>30</v>
      </c>
      <c r="G57" s="17">
        <v>16.5</v>
      </c>
      <c r="H57" s="13" t="s">
        <v>27</v>
      </c>
      <c r="J57" s="11"/>
    </row>
    <row r="58" spans="1:15" s="10" customFormat="1" x14ac:dyDescent="0.25">
      <c r="A58" s="13">
        <v>37</v>
      </c>
      <c r="B58" s="53">
        <v>60</v>
      </c>
      <c r="C58" s="51">
        <v>43499</v>
      </c>
      <c r="D58" s="51">
        <v>43643</v>
      </c>
      <c r="E58" s="17">
        <v>22.6</v>
      </c>
      <c r="F58" s="13" t="s">
        <v>30</v>
      </c>
      <c r="G58" s="17">
        <v>29.1</v>
      </c>
      <c r="H58" s="13" t="s">
        <v>27</v>
      </c>
      <c r="J58" s="11"/>
    </row>
    <row r="59" spans="1:15" s="10" customFormat="1" x14ac:dyDescent="0.25">
      <c r="A59" s="13">
        <v>38</v>
      </c>
      <c r="B59" s="53">
        <v>60</v>
      </c>
      <c r="C59" s="20">
        <v>43499</v>
      </c>
      <c r="D59" s="51">
        <v>43643</v>
      </c>
      <c r="E59" s="17">
        <v>32.4</v>
      </c>
      <c r="F59" s="13" t="s">
        <v>30</v>
      </c>
      <c r="G59" s="17">
        <v>28.9</v>
      </c>
      <c r="H59" s="13" t="s">
        <v>27</v>
      </c>
      <c r="J59" s="11"/>
    </row>
    <row r="60" spans="1:15" s="10" customFormat="1" x14ac:dyDescent="0.25">
      <c r="C60" s="13"/>
      <c r="D60" s="9" t="s">
        <v>6</v>
      </c>
      <c r="E60" s="9">
        <v>4</v>
      </c>
      <c r="F60" s="13"/>
      <c r="G60" s="9">
        <v>4</v>
      </c>
      <c r="H60" s="13"/>
      <c r="J60" s="11"/>
    </row>
    <row r="61" spans="1:15" s="10" customFormat="1" x14ac:dyDescent="0.25">
      <c r="C61" s="13"/>
      <c r="D61" s="11" t="s">
        <v>13</v>
      </c>
      <c r="E61" s="12">
        <f>AVERAGE(E56:E59)</f>
        <v>32.475000000000001</v>
      </c>
      <c r="F61" s="13"/>
      <c r="G61" s="12">
        <f>AVERAGE(G56:G59)</f>
        <v>26.1</v>
      </c>
      <c r="H61" s="13"/>
      <c r="J61" s="11"/>
    </row>
    <row r="62" spans="1:15" s="10" customFormat="1" x14ac:dyDescent="0.25">
      <c r="C62" s="13"/>
      <c r="D62" s="31" t="s">
        <v>7</v>
      </c>
      <c r="E62" s="12">
        <f>_xlfn.STDEV.P(E56:E59)</f>
        <v>6.1079354122321883</v>
      </c>
      <c r="F62" s="13"/>
      <c r="G62" s="12">
        <f>_xlfn.STDEV.P(G56:G59)</f>
        <v>5.5551777649324512</v>
      </c>
      <c r="H62" s="13"/>
      <c r="J62" s="11"/>
    </row>
    <row r="63" spans="1:15" s="10" customFormat="1" x14ac:dyDescent="0.25">
      <c r="C63" s="13"/>
      <c r="D63" s="13"/>
      <c r="E63" s="13"/>
      <c r="F63" s="13"/>
      <c r="G63" s="13"/>
      <c r="H63" s="13"/>
      <c r="J63" s="11"/>
    </row>
    <row r="64" spans="1:15" s="10" customFormat="1" x14ac:dyDescent="0.25">
      <c r="C64" s="13"/>
      <c r="D64" s="13"/>
      <c r="E64" s="13"/>
      <c r="F64" s="13"/>
      <c r="G64" s="13"/>
      <c r="H64" s="13"/>
      <c r="J64" s="11"/>
    </row>
    <row r="65" spans="3:10" s="10" customFormat="1" x14ac:dyDescent="0.25">
      <c r="C65" s="13"/>
      <c r="D65" s="13"/>
      <c r="E65" s="13"/>
      <c r="F65" s="13"/>
      <c r="G65" s="13"/>
      <c r="H65" s="13"/>
      <c r="J65" s="11"/>
    </row>
  </sheetData>
  <mergeCells count="2">
    <mergeCell ref="K18:L18"/>
    <mergeCell ref="M18:N1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8"/>
  <sheetViews>
    <sheetView workbookViewId="0">
      <selection activeCell="J1" sqref="J1:J1048576"/>
    </sheetView>
  </sheetViews>
  <sheetFormatPr defaultRowHeight="15" x14ac:dyDescent="0.25"/>
  <cols>
    <col min="1" max="2" width="9.140625" style="26"/>
    <col min="3" max="3" width="12.85546875" style="26" customWidth="1"/>
    <col min="4" max="4" width="11.42578125" style="26" customWidth="1"/>
    <col min="5" max="5" width="10.28515625" style="26" customWidth="1"/>
    <col min="6" max="6" width="16.7109375" style="26" bestFit="1" customWidth="1"/>
    <col min="7" max="7" width="9.140625" style="26"/>
    <col min="8" max="8" width="17.28515625" style="26" customWidth="1"/>
    <col min="9" max="9" width="9.140625" style="26"/>
    <col min="10" max="10" width="9.140625" style="11"/>
    <col min="11" max="16384" width="9.140625" style="26"/>
  </cols>
  <sheetData>
    <row r="1" spans="1:14" ht="15.75" x14ac:dyDescent="0.25">
      <c r="A1" s="27" t="s">
        <v>23</v>
      </c>
      <c r="B1" s="13"/>
      <c r="C1" s="13"/>
      <c r="D1" s="13"/>
      <c r="E1" s="13"/>
      <c r="F1" s="13"/>
      <c r="G1" s="13"/>
    </row>
    <row r="2" spans="1:14" ht="18.75" x14ac:dyDescent="0.3">
      <c r="A2" s="27" t="s">
        <v>32</v>
      </c>
      <c r="B2" s="28"/>
      <c r="C2" s="28"/>
      <c r="D2" s="28"/>
      <c r="E2" s="28"/>
      <c r="F2" s="28"/>
      <c r="G2" s="28"/>
    </row>
    <row r="3" spans="1:14" ht="30" x14ac:dyDescent="0.25">
      <c r="A3" s="1" t="s">
        <v>9</v>
      </c>
      <c r="B3" s="1" t="s">
        <v>0</v>
      </c>
      <c r="C3" s="1" t="s">
        <v>1</v>
      </c>
      <c r="D3" s="2" t="s">
        <v>2</v>
      </c>
      <c r="E3" s="1" t="s">
        <v>10</v>
      </c>
      <c r="F3" s="29" t="s">
        <v>11</v>
      </c>
      <c r="G3" s="1" t="s">
        <v>12</v>
      </c>
      <c r="H3" s="29" t="s">
        <v>11</v>
      </c>
      <c r="J3" s="29" t="s">
        <v>43</v>
      </c>
    </row>
    <row r="4" spans="1:14" x14ac:dyDescent="0.25">
      <c r="A4" s="32">
        <v>10</v>
      </c>
      <c r="B4" s="32">
        <v>5</v>
      </c>
      <c r="C4" s="34">
        <v>43612</v>
      </c>
      <c r="D4" s="35">
        <v>43629</v>
      </c>
      <c r="E4" s="36">
        <v>1041.4914889083618</v>
      </c>
      <c r="F4" s="33" t="s">
        <v>15</v>
      </c>
      <c r="G4" s="36">
        <v>351.79086084148213</v>
      </c>
      <c r="H4" s="33" t="s">
        <v>16</v>
      </c>
      <c r="J4" s="17">
        <f t="shared" ref="J4:J11" si="0">(G4/E4)*100</f>
        <v>33.777603042172849</v>
      </c>
    </row>
    <row r="5" spans="1:14" x14ac:dyDescent="0.25">
      <c r="A5" s="32">
        <v>11</v>
      </c>
      <c r="B5" s="32">
        <v>5</v>
      </c>
      <c r="C5" s="34">
        <v>43612</v>
      </c>
      <c r="D5" s="35">
        <v>43629</v>
      </c>
      <c r="E5" s="36">
        <v>881.24441929013108</v>
      </c>
      <c r="F5" s="33" t="s">
        <v>15</v>
      </c>
      <c r="G5" s="36">
        <v>348.99442762290585</v>
      </c>
      <c r="H5" s="33" t="s">
        <v>16</v>
      </c>
      <c r="J5" s="17">
        <f t="shared" si="0"/>
        <v>39.602455344231444</v>
      </c>
    </row>
    <row r="6" spans="1:14" x14ac:dyDescent="0.25">
      <c r="A6" s="32">
        <v>12</v>
      </c>
      <c r="B6" s="32">
        <v>5</v>
      </c>
      <c r="C6" s="34">
        <v>43612</v>
      </c>
      <c r="D6" s="35">
        <v>43629</v>
      </c>
      <c r="E6" s="36">
        <v>1680.7494144144443</v>
      </c>
      <c r="F6" s="33" t="s">
        <v>15</v>
      </c>
      <c r="G6" s="36">
        <v>544.20816191241886</v>
      </c>
      <c r="H6" s="33" t="s">
        <v>16</v>
      </c>
      <c r="J6" s="17">
        <f t="shared" si="0"/>
        <v>32.378899391258471</v>
      </c>
    </row>
    <row r="7" spans="1:14" x14ac:dyDescent="0.25">
      <c r="A7" s="32">
        <v>13</v>
      </c>
      <c r="B7" s="32">
        <v>5</v>
      </c>
      <c r="C7" s="34">
        <v>43612</v>
      </c>
      <c r="D7" s="35">
        <v>43629</v>
      </c>
      <c r="E7" s="36">
        <v>1968.9962363012844</v>
      </c>
      <c r="F7" s="33" t="s">
        <v>15</v>
      </c>
      <c r="G7" s="37">
        <v>895.49836103978373</v>
      </c>
      <c r="H7" s="33" t="s">
        <v>16</v>
      </c>
      <c r="J7" s="17">
        <f t="shared" si="0"/>
        <v>45.479942751031224</v>
      </c>
    </row>
    <row r="8" spans="1:14" x14ac:dyDescent="0.25">
      <c r="A8" s="32">
        <v>1</v>
      </c>
      <c r="B8" s="32">
        <v>5</v>
      </c>
      <c r="C8" s="38">
        <v>44160</v>
      </c>
      <c r="D8" s="35">
        <v>44181</v>
      </c>
      <c r="E8" s="36">
        <v>2319.3667561582647</v>
      </c>
      <c r="F8" s="74" t="s">
        <v>24</v>
      </c>
      <c r="G8" s="36">
        <v>660</v>
      </c>
      <c r="H8" s="39" t="s">
        <v>25</v>
      </c>
      <c r="J8" s="17">
        <f t="shared" si="0"/>
        <v>28.456042937047432</v>
      </c>
    </row>
    <row r="9" spans="1:14" x14ac:dyDescent="0.25">
      <c r="A9" s="33">
        <v>3</v>
      </c>
      <c r="B9" s="32">
        <v>5</v>
      </c>
      <c r="C9" s="38">
        <v>44160</v>
      </c>
      <c r="D9" s="35">
        <v>44181</v>
      </c>
      <c r="E9" s="36">
        <v>2164.3655625325468</v>
      </c>
      <c r="F9" s="74" t="s">
        <v>24</v>
      </c>
      <c r="G9" s="36">
        <v>602</v>
      </c>
      <c r="H9" s="39" t="s">
        <v>25</v>
      </c>
      <c r="J9" s="17">
        <f t="shared" si="0"/>
        <v>27.814155354402953</v>
      </c>
      <c r="K9" s="75"/>
      <c r="L9" s="75"/>
      <c r="M9" s="75"/>
      <c r="N9" s="75"/>
    </row>
    <row r="10" spans="1:14" x14ac:dyDescent="0.25">
      <c r="A10" s="32">
        <v>4</v>
      </c>
      <c r="B10" s="32">
        <v>5</v>
      </c>
      <c r="C10" s="38">
        <v>44160</v>
      </c>
      <c r="D10" s="35">
        <v>44181</v>
      </c>
      <c r="E10" s="36">
        <v>1083.5233704829882</v>
      </c>
      <c r="F10" s="74" t="s">
        <v>24</v>
      </c>
      <c r="G10" s="36">
        <v>410</v>
      </c>
      <c r="H10" s="39" t="s">
        <v>25</v>
      </c>
      <c r="J10" s="17">
        <f t="shared" si="0"/>
        <v>37.839516079587618</v>
      </c>
      <c r="K10" s="75"/>
      <c r="L10" s="75"/>
      <c r="M10" s="75"/>
      <c r="N10" s="75"/>
    </row>
    <row r="11" spans="1:14" x14ac:dyDescent="0.25">
      <c r="A11" s="33">
        <v>5</v>
      </c>
      <c r="B11" s="32">
        <v>5</v>
      </c>
      <c r="C11" s="38">
        <v>44160</v>
      </c>
      <c r="D11" s="35">
        <v>44181</v>
      </c>
      <c r="E11" s="37">
        <v>1285.4636534889703</v>
      </c>
      <c r="F11" s="74" t="s">
        <v>24</v>
      </c>
      <c r="G11" s="37">
        <v>652</v>
      </c>
      <c r="H11" s="39" t="s">
        <v>25</v>
      </c>
      <c r="J11" s="17">
        <f t="shared" si="0"/>
        <v>50.720998468557198</v>
      </c>
      <c r="K11" s="75"/>
      <c r="L11" s="75"/>
      <c r="M11" s="75"/>
      <c r="N11" s="75"/>
    </row>
    <row r="12" spans="1:14" x14ac:dyDescent="0.25">
      <c r="A12" s="41"/>
      <c r="B12" s="41"/>
      <c r="C12" s="41"/>
      <c r="D12" s="41" t="s">
        <v>6</v>
      </c>
      <c r="E12" s="41">
        <f>COUNT(E4:E11)</f>
        <v>8</v>
      </c>
      <c r="F12" s="36"/>
      <c r="G12" s="41">
        <f>COUNT(G4:G11)</f>
        <v>8</v>
      </c>
      <c r="H12" s="36"/>
      <c r="J12" s="41">
        <f>COUNT(J4:J11)</f>
        <v>8</v>
      </c>
      <c r="K12" s="75"/>
      <c r="L12" s="75"/>
      <c r="M12" s="75"/>
      <c r="N12" s="75"/>
    </row>
    <row r="13" spans="1:14" x14ac:dyDescent="0.25">
      <c r="A13" s="42"/>
      <c r="B13" s="42"/>
      <c r="C13" s="33"/>
      <c r="D13" s="45" t="s">
        <v>13</v>
      </c>
      <c r="E13" s="41">
        <f>AVERAGE(E4:E11)</f>
        <v>1553.1501126971239</v>
      </c>
      <c r="F13" s="39"/>
      <c r="G13" s="41">
        <f>AVERAGE(G4:G11)</f>
        <v>558.06147642707379</v>
      </c>
      <c r="H13" s="39"/>
      <c r="J13" s="42">
        <f>AVERAGE(J4:J11)</f>
        <v>37.00870167103615</v>
      </c>
      <c r="K13" s="75"/>
      <c r="L13" s="75"/>
      <c r="M13" s="75"/>
      <c r="N13" s="75"/>
    </row>
    <row r="14" spans="1:14" x14ac:dyDescent="0.25">
      <c r="A14" s="42"/>
      <c r="B14" s="42"/>
      <c r="C14" s="42"/>
      <c r="D14" s="72" t="s">
        <v>7</v>
      </c>
      <c r="E14" s="41">
        <f>_xlfn.STDEV.P(E4:E11)</f>
        <v>519.0543055314555</v>
      </c>
      <c r="F14" s="39"/>
      <c r="G14" s="41">
        <f>_xlfn.STDEV.P(G4:G11)</f>
        <v>174.42077951922022</v>
      </c>
      <c r="H14" s="39"/>
      <c r="J14" s="42">
        <f>_xlfn.STDEV.P(J4:J11)</f>
        <v>7.5562022577932053</v>
      </c>
      <c r="K14" s="75"/>
      <c r="L14" s="75"/>
      <c r="M14" s="75"/>
      <c r="N14" s="75"/>
    </row>
    <row r="15" spans="1:14" x14ac:dyDescent="0.25">
      <c r="A15" s="42"/>
      <c r="B15" s="42"/>
      <c r="C15" s="42"/>
      <c r="D15" s="42"/>
      <c r="E15" s="41"/>
      <c r="F15" s="39"/>
      <c r="G15" s="41"/>
      <c r="H15" s="39"/>
      <c r="J15" s="17"/>
    </row>
    <row r="16" spans="1:14" x14ac:dyDescent="0.25">
      <c r="A16" s="33">
        <v>13</v>
      </c>
      <c r="B16" s="33">
        <v>10</v>
      </c>
      <c r="C16" s="34">
        <v>43717</v>
      </c>
      <c r="D16" s="35">
        <v>43723</v>
      </c>
      <c r="E16" s="37">
        <v>401.52540948294597</v>
      </c>
      <c r="F16" s="33" t="s">
        <v>26</v>
      </c>
      <c r="G16" s="73">
        <v>350.76</v>
      </c>
      <c r="H16" s="39" t="s">
        <v>27</v>
      </c>
      <c r="J16" s="17"/>
    </row>
    <row r="17" spans="1:10" x14ac:dyDescent="0.25">
      <c r="A17" s="33">
        <v>14</v>
      </c>
      <c r="B17" s="33">
        <v>10</v>
      </c>
      <c r="C17" s="34">
        <v>43717</v>
      </c>
      <c r="D17" s="35">
        <v>43723</v>
      </c>
      <c r="E17" s="37">
        <v>1079.5121833140411</v>
      </c>
      <c r="F17" s="33" t="s">
        <v>26</v>
      </c>
      <c r="G17" s="73">
        <v>580.75200000000007</v>
      </c>
      <c r="H17" s="39" t="s">
        <v>27</v>
      </c>
      <c r="J17" s="17"/>
    </row>
    <row r="18" spans="1:10" x14ac:dyDescent="0.25">
      <c r="A18" s="33">
        <v>6</v>
      </c>
      <c r="B18" s="33">
        <v>10</v>
      </c>
      <c r="C18" s="34">
        <v>43612</v>
      </c>
      <c r="D18" s="35">
        <v>43629</v>
      </c>
      <c r="E18" s="36">
        <v>1247.8024213199899</v>
      </c>
      <c r="F18" s="43" t="s">
        <v>17</v>
      </c>
      <c r="G18" s="36">
        <v>510.9821794860905</v>
      </c>
      <c r="H18" s="33" t="s">
        <v>16</v>
      </c>
      <c r="J18" s="9"/>
    </row>
    <row r="19" spans="1:10" x14ac:dyDescent="0.25">
      <c r="A19" s="44" t="s">
        <v>18</v>
      </c>
      <c r="B19" s="44">
        <v>15</v>
      </c>
      <c r="C19" s="34">
        <v>43612</v>
      </c>
      <c r="D19" s="35">
        <v>43629</v>
      </c>
      <c r="E19" s="36">
        <v>859.50055595337699</v>
      </c>
      <c r="F19" s="43" t="s">
        <v>17</v>
      </c>
      <c r="G19" s="36">
        <v>362.79018836933437</v>
      </c>
      <c r="H19" s="33" t="s">
        <v>16</v>
      </c>
      <c r="J19" s="12"/>
    </row>
    <row r="20" spans="1:10" x14ac:dyDescent="0.25">
      <c r="A20" s="44" t="s">
        <v>19</v>
      </c>
      <c r="B20" s="44">
        <v>10</v>
      </c>
      <c r="C20" s="34">
        <v>43612</v>
      </c>
      <c r="D20" s="35">
        <v>43629</v>
      </c>
      <c r="E20" s="33">
        <v>806</v>
      </c>
      <c r="F20" s="43" t="s">
        <v>17</v>
      </c>
      <c r="G20" s="36">
        <v>295.53330858034826</v>
      </c>
      <c r="H20" s="33" t="s">
        <v>16</v>
      </c>
      <c r="J20" s="12"/>
    </row>
    <row r="21" spans="1:10" x14ac:dyDescent="0.25">
      <c r="A21" s="44" t="s">
        <v>20</v>
      </c>
      <c r="B21" s="44">
        <v>10</v>
      </c>
      <c r="C21" s="34">
        <v>43612</v>
      </c>
      <c r="D21" s="35">
        <v>43629</v>
      </c>
      <c r="E21" s="36">
        <v>1741.2559540138095</v>
      </c>
      <c r="F21" s="43" t="s">
        <v>17</v>
      </c>
      <c r="G21" s="36">
        <v>674.68574994277117</v>
      </c>
      <c r="H21" s="33" t="s">
        <v>16</v>
      </c>
      <c r="J21" s="17"/>
    </row>
    <row r="22" spans="1:10" x14ac:dyDescent="0.25">
      <c r="A22" s="33">
        <v>18</v>
      </c>
      <c r="B22" s="33">
        <v>10</v>
      </c>
      <c r="C22" s="35">
        <v>43479</v>
      </c>
      <c r="D22" s="35">
        <v>43552</v>
      </c>
      <c r="E22" s="37">
        <v>1042.3099959248791</v>
      </c>
      <c r="F22" s="33" t="s">
        <v>21</v>
      </c>
      <c r="G22" s="36">
        <v>640.8706813176841</v>
      </c>
      <c r="H22" s="33" t="s">
        <v>22</v>
      </c>
      <c r="J22" s="9"/>
    </row>
    <row r="23" spans="1:10" x14ac:dyDescent="0.25">
      <c r="A23" s="33">
        <v>19</v>
      </c>
      <c r="B23" s="33">
        <v>10</v>
      </c>
      <c r="C23" s="35">
        <v>43479</v>
      </c>
      <c r="D23" s="35">
        <v>43552</v>
      </c>
      <c r="E23" s="37">
        <v>1125.9269504760621</v>
      </c>
      <c r="F23" s="33" t="s">
        <v>21</v>
      </c>
      <c r="G23" s="36">
        <v>703.32972713959578</v>
      </c>
      <c r="H23" s="33" t="s">
        <v>22</v>
      </c>
      <c r="J23" s="12"/>
    </row>
    <row r="24" spans="1:10" x14ac:dyDescent="0.25">
      <c r="A24" s="33">
        <v>20</v>
      </c>
      <c r="B24" s="33">
        <v>10</v>
      </c>
      <c r="C24" s="35">
        <v>43479</v>
      </c>
      <c r="D24" s="35">
        <v>43552</v>
      </c>
      <c r="E24" s="37">
        <v>1110.7461729162831</v>
      </c>
      <c r="F24" s="33" t="s">
        <v>21</v>
      </c>
      <c r="G24" s="36">
        <v>768.72267204686887</v>
      </c>
      <c r="H24" s="33" t="s">
        <v>22</v>
      </c>
      <c r="J24" s="12"/>
    </row>
    <row r="25" spans="1:10" x14ac:dyDescent="0.25">
      <c r="A25" s="33">
        <v>21</v>
      </c>
      <c r="B25" s="33">
        <v>10</v>
      </c>
      <c r="C25" s="35">
        <v>43479</v>
      </c>
      <c r="D25" s="35">
        <v>43552</v>
      </c>
      <c r="E25" s="37">
        <v>1465.4190230683664</v>
      </c>
      <c r="F25" s="33" t="s">
        <v>21</v>
      </c>
      <c r="G25" s="36">
        <v>693</v>
      </c>
      <c r="H25" s="33" t="s">
        <v>22</v>
      </c>
    </row>
    <row r="26" spans="1:10" x14ac:dyDescent="0.25">
      <c r="A26" s="33">
        <v>8</v>
      </c>
      <c r="B26" s="33">
        <v>10</v>
      </c>
      <c r="C26" s="38">
        <v>44162</v>
      </c>
      <c r="D26" s="35">
        <v>44181</v>
      </c>
      <c r="E26" s="36">
        <v>1102.4586067653306</v>
      </c>
      <c r="F26" s="33" t="s">
        <v>28</v>
      </c>
      <c r="G26" s="36">
        <v>110.17200112733671</v>
      </c>
      <c r="H26" s="39" t="s">
        <v>25</v>
      </c>
    </row>
    <row r="27" spans="1:10" x14ac:dyDescent="0.25">
      <c r="A27" s="33">
        <v>9</v>
      </c>
      <c r="B27" s="33">
        <v>10</v>
      </c>
      <c r="C27" s="38">
        <v>44162</v>
      </c>
      <c r="D27" s="35">
        <v>44181</v>
      </c>
      <c r="E27" s="36">
        <v>1691.9852405081849</v>
      </c>
      <c r="F27" s="33" t="s">
        <v>28</v>
      </c>
      <c r="G27" s="36">
        <v>187.28083485233407</v>
      </c>
      <c r="H27" s="39" t="s">
        <v>25</v>
      </c>
    </row>
    <row r="28" spans="1:10" x14ac:dyDescent="0.25">
      <c r="A28" s="33"/>
      <c r="B28" s="45"/>
      <c r="C28" s="33"/>
      <c r="D28" s="41" t="s">
        <v>6</v>
      </c>
      <c r="E28" s="41">
        <f>COUNT(E16:E25)</f>
        <v>10</v>
      </c>
      <c r="F28" s="39"/>
      <c r="G28" s="41">
        <f>COUNT(G16:G25)</f>
        <v>10</v>
      </c>
      <c r="H28" s="39"/>
    </row>
    <row r="29" spans="1:10" x14ac:dyDescent="0.25">
      <c r="A29" s="33"/>
      <c r="B29" s="45"/>
      <c r="C29" s="33"/>
      <c r="D29" s="45" t="s">
        <v>13</v>
      </c>
      <c r="E29" s="41">
        <f>AVERAGE(E16:E27)</f>
        <v>1139.5368761452726</v>
      </c>
      <c r="F29" s="39"/>
      <c r="G29" s="41">
        <f>AVERAGE(G16:G27)</f>
        <v>489.90661190519694</v>
      </c>
      <c r="H29" s="39"/>
    </row>
    <row r="30" spans="1:10" x14ac:dyDescent="0.25">
      <c r="A30" s="33"/>
      <c r="B30" s="45"/>
      <c r="C30" s="33"/>
      <c r="D30" s="72" t="s">
        <v>7</v>
      </c>
      <c r="E30" s="41">
        <f>_xlfn.STDEV.P(E16:E27)</f>
        <v>357.64958664523351</v>
      </c>
      <c r="F30" s="33"/>
      <c r="G30" s="41">
        <f>_xlfn.STDEV.P(G16:G27)</f>
        <v>211.98415257861183</v>
      </c>
      <c r="H30" s="33"/>
    </row>
    <row r="31" spans="1:10" x14ac:dyDescent="0.25">
      <c r="A31" s="33"/>
      <c r="B31" s="45"/>
      <c r="C31" s="33"/>
      <c r="D31" s="35"/>
      <c r="E31" s="41"/>
      <c r="F31" s="36"/>
      <c r="G31" s="41"/>
      <c r="H31" s="36"/>
    </row>
    <row r="32" spans="1:10" x14ac:dyDescent="0.25">
      <c r="A32" s="33">
        <v>6</v>
      </c>
      <c r="B32" s="33">
        <v>20</v>
      </c>
      <c r="C32" s="34">
        <v>43717</v>
      </c>
      <c r="D32" s="35">
        <v>43723</v>
      </c>
      <c r="E32" s="36">
        <v>363.69653551207267</v>
      </c>
      <c r="F32" s="33" t="s">
        <v>26</v>
      </c>
      <c r="G32" s="36">
        <v>354.97375099060736</v>
      </c>
      <c r="H32" s="39" t="s">
        <v>27</v>
      </c>
    </row>
    <row r="33" spans="1:8" x14ac:dyDescent="0.25">
      <c r="A33" s="33">
        <v>7</v>
      </c>
      <c r="B33" s="33">
        <v>20</v>
      </c>
      <c r="C33" s="34">
        <v>43717</v>
      </c>
      <c r="D33" s="35">
        <v>43723</v>
      </c>
      <c r="E33" s="36">
        <v>251.19969165152193</v>
      </c>
      <c r="F33" s="33" t="s">
        <v>26</v>
      </c>
      <c r="G33" s="36">
        <v>203.43079992742312</v>
      </c>
      <c r="H33" s="39" t="s">
        <v>27</v>
      </c>
    </row>
    <row r="34" spans="1:8" x14ac:dyDescent="0.25">
      <c r="A34" s="33">
        <v>2</v>
      </c>
      <c r="B34" s="33">
        <v>20</v>
      </c>
      <c r="C34" s="34">
        <v>43612</v>
      </c>
      <c r="D34" s="35">
        <v>43629</v>
      </c>
      <c r="E34" s="36">
        <v>296.83534997862677</v>
      </c>
      <c r="F34" s="43" t="s">
        <v>17</v>
      </c>
      <c r="G34" s="36">
        <v>168.35840543348658</v>
      </c>
      <c r="H34" s="33" t="s">
        <v>16</v>
      </c>
    </row>
    <row r="35" spans="1:8" x14ac:dyDescent="0.25">
      <c r="A35" s="33">
        <v>3</v>
      </c>
      <c r="B35" s="33">
        <v>20</v>
      </c>
      <c r="C35" s="34">
        <v>43612</v>
      </c>
      <c r="D35" s="35">
        <v>43629</v>
      </c>
      <c r="E35" s="36">
        <v>299.01699523592436</v>
      </c>
      <c r="F35" s="43" t="s">
        <v>17</v>
      </c>
      <c r="G35" s="36">
        <v>145</v>
      </c>
      <c r="H35" s="33" t="s">
        <v>16</v>
      </c>
    </row>
    <row r="36" spans="1:8" x14ac:dyDescent="0.25">
      <c r="A36" s="33">
        <v>22</v>
      </c>
      <c r="B36" s="33">
        <v>20</v>
      </c>
      <c r="C36" s="35">
        <v>43479</v>
      </c>
      <c r="D36" s="35">
        <v>43552</v>
      </c>
      <c r="E36" s="36">
        <v>416.76118435302971</v>
      </c>
      <c r="F36" s="33" t="s">
        <v>21</v>
      </c>
      <c r="G36" s="36">
        <v>277.21076335920776</v>
      </c>
      <c r="H36" s="33" t="s">
        <v>22</v>
      </c>
    </row>
    <row r="37" spans="1:8" x14ac:dyDescent="0.25">
      <c r="A37" s="33">
        <v>23</v>
      </c>
      <c r="B37" s="33">
        <v>20</v>
      </c>
      <c r="C37" s="35">
        <v>43479</v>
      </c>
      <c r="D37" s="35">
        <v>43552</v>
      </c>
      <c r="E37" s="36">
        <v>720.41944051065047</v>
      </c>
      <c r="F37" s="33" t="s">
        <v>21</v>
      </c>
      <c r="G37" s="36">
        <v>447.20050693922497</v>
      </c>
      <c r="H37" s="33" t="s">
        <v>22</v>
      </c>
    </row>
    <row r="38" spans="1:8" x14ac:dyDescent="0.25">
      <c r="A38" s="33">
        <v>24</v>
      </c>
      <c r="B38" s="33">
        <v>20</v>
      </c>
      <c r="C38" s="35">
        <v>43479</v>
      </c>
      <c r="D38" s="35">
        <v>43552</v>
      </c>
      <c r="E38" s="36">
        <v>820</v>
      </c>
      <c r="F38" s="33" t="s">
        <v>21</v>
      </c>
      <c r="G38" s="36">
        <v>716</v>
      </c>
      <c r="H38" s="33" t="s">
        <v>22</v>
      </c>
    </row>
    <row r="39" spans="1:8" x14ac:dyDescent="0.25">
      <c r="A39" s="33">
        <v>25</v>
      </c>
      <c r="B39" s="33">
        <v>20</v>
      </c>
      <c r="C39" s="35">
        <v>43479</v>
      </c>
      <c r="D39" s="35">
        <v>43552</v>
      </c>
      <c r="E39" s="36">
        <v>745.60193139544538</v>
      </c>
      <c r="F39" s="33" t="s">
        <v>21</v>
      </c>
      <c r="G39" s="36">
        <v>538</v>
      </c>
      <c r="H39" s="33" t="s">
        <v>22</v>
      </c>
    </row>
    <row r="40" spans="1:8" x14ac:dyDescent="0.25">
      <c r="A40" s="33">
        <v>26</v>
      </c>
      <c r="B40" s="33">
        <v>20</v>
      </c>
      <c r="C40" s="35">
        <v>43479</v>
      </c>
      <c r="D40" s="35">
        <v>43552</v>
      </c>
      <c r="E40" s="36">
        <v>471.18530060967322</v>
      </c>
      <c r="F40" s="33" t="s">
        <v>21</v>
      </c>
      <c r="G40" s="36">
        <v>266.55828040887036</v>
      </c>
      <c r="H40" s="33" t="s">
        <v>22</v>
      </c>
    </row>
    <row r="41" spans="1:8" x14ac:dyDescent="0.25">
      <c r="A41" s="41"/>
      <c r="B41" s="41"/>
      <c r="C41" s="41"/>
      <c r="D41" s="41" t="s">
        <v>6</v>
      </c>
      <c r="E41" s="41">
        <f>COUNT(E32:E40)</f>
        <v>9</v>
      </c>
      <c r="F41" s="36"/>
      <c r="G41" s="41">
        <f>COUNT(G32:G40)</f>
        <v>9</v>
      </c>
      <c r="H41" s="36"/>
    </row>
    <row r="42" spans="1:8" x14ac:dyDescent="0.25">
      <c r="A42" s="42"/>
      <c r="B42" s="42"/>
      <c r="C42" s="42"/>
      <c r="D42" s="45" t="s">
        <v>13</v>
      </c>
      <c r="E42" s="41">
        <f>AVERAGE(E32:E40)</f>
        <v>487.19071436077161</v>
      </c>
      <c r="F42" s="36"/>
      <c r="G42" s="41">
        <f>AVERAGE(G32:G40)</f>
        <v>346.30361189542447</v>
      </c>
      <c r="H42" s="39"/>
    </row>
    <row r="43" spans="1:8" x14ac:dyDescent="0.25">
      <c r="A43" s="42"/>
      <c r="B43" s="42"/>
      <c r="C43" s="42"/>
      <c r="D43" s="72" t="s">
        <v>7</v>
      </c>
      <c r="E43" s="41">
        <f>_xlfn.STDEV.P(E32:E40)</f>
        <v>205.40950878460478</v>
      </c>
      <c r="F43" s="36"/>
      <c r="G43" s="41">
        <f>_xlfn.STDEV.P(G32:G40)</f>
        <v>178.70263941613445</v>
      </c>
      <c r="H43" s="39"/>
    </row>
    <row r="44" spans="1:8" x14ac:dyDescent="0.25">
      <c r="A44" s="33"/>
      <c r="B44" s="33"/>
      <c r="C44" s="33"/>
      <c r="D44" s="33"/>
      <c r="E44" s="33"/>
      <c r="F44" s="33"/>
      <c r="G44" s="33"/>
      <c r="H44" s="33"/>
    </row>
    <row r="45" spans="1:8" x14ac:dyDescent="0.25">
      <c r="A45" s="33">
        <v>8</v>
      </c>
      <c r="B45" s="33">
        <v>30</v>
      </c>
      <c r="C45" s="34">
        <v>43717</v>
      </c>
      <c r="D45" s="35">
        <v>43723</v>
      </c>
      <c r="E45" s="39">
        <v>65.010573387658908</v>
      </c>
      <c r="F45" s="33" t="s">
        <v>26</v>
      </c>
      <c r="G45" s="39">
        <v>46.101972510932491</v>
      </c>
      <c r="H45" s="39" t="s">
        <v>27</v>
      </c>
    </row>
    <row r="46" spans="1:8" x14ac:dyDescent="0.25">
      <c r="A46" s="33">
        <v>9</v>
      </c>
      <c r="B46" s="33">
        <v>30</v>
      </c>
      <c r="C46" s="34">
        <v>43717</v>
      </c>
      <c r="D46" s="35">
        <v>43723</v>
      </c>
      <c r="E46" s="39">
        <v>147.98192718127609</v>
      </c>
      <c r="F46" s="33" t="s">
        <v>26</v>
      </c>
      <c r="G46" s="36">
        <v>125.65312165717928</v>
      </c>
      <c r="H46" s="39" t="s">
        <v>27</v>
      </c>
    </row>
    <row r="47" spans="1:8" x14ac:dyDescent="0.25">
      <c r="A47" s="33">
        <v>10</v>
      </c>
      <c r="B47" s="33">
        <v>30</v>
      </c>
      <c r="C47" s="34">
        <v>43717</v>
      </c>
      <c r="D47" s="35">
        <v>43723</v>
      </c>
      <c r="E47" s="39">
        <v>199.12236691590275</v>
      </c>
      <c r="F47" s="33" t="s">
        <v>26</v>
      </c>
      <c r="G47" s="36">
        <v>162.40231360687918</v>
      </c>
      <c r="H47" s="39" t="s">
        <v>27</v>
      </c>
    </row>
    <row r="48" spans="1:8" x14ac:dyDescent="0.25">
      <c r="A48" s="33">
        <v>11</v>
      </c>
      <c r="B48" s="33">
        <v>30</v>
      </c>
      <c r="C48" s="34">
        <v>43717</v>
      </c>
      <c r="D48" s="35">
        <v>43723</v>
      </c>
      <c r="E48" s="46">
        <v>109.73629172178335</v>
      </c>
      <c r="F48" s="33" t="s">
        <v>26</v>
      </c>
      <c r="G48" s="36">
        <v>100.784096771786</v>
      </c>
      <c r="H48" s="39" t="s">
        <v>27</v>
      </c>
    </row>
    <row r="49" spans="1:8" x14ac:dyDescent="0.25">
      <c r="A49" s="33">
        <v>12</v>
      </c>
      <c r="B49" s="33">
        <v>30</v>
      </c>
      <c r="C49" s="34">
        <v>43717</v>
      </c>
      <c r="D49" s="35">
        <v>43723</v>
      </c>
      <c r="E49" s="46">
        <v>106.05258380180163</v>
      </c>
      <c r="F49" s="33" t="s">
        <v>26</v>
      </c>
      <c r="G49" s="39">
        <v>92.671767176361215</v>
      </c>
      <c r="H49" s="39" t="s">
        <v>27</v>
      </c>
    </row>
    <row r="50" spans="1:8" x14ac:dyDescent="0.25">
      <c r="A50" s="33">
        <v>27</v>
      </c>
      <c r="B50" s="33">
        <v>30</v>
      </c>
      <c r="C50" s="35">
        <v>43479</v>
      </c>
      <c r="D50" s="35">
        <v>43552</v>
      </c>
      <c r="E50" s="37">
        <v>443.80160550967224</v>
      </c>
      <c r="F50" s="33" t="s">
        <v>21</v>
      </c>
      <c r="G50" s="36">
        <v>178.65946793189877</v>
      </c>
      <c r="H50" s="33" t="s">
        <v>22</v>
      </c>
    </row>
    <row r="51" spans="1:8" x14ac:dyDescent="0.25">
      <c r="A51" s="33">
        <v>28</v>
      </c>
      <c r="B51" s="33">
        <v>30</v>
      </c>
      <c r="C51" s="35">
        <v>43479</v>
      </c>
      <c r="D51" s="35">
        <v>43552</v>
      </c>
      <c r="E51" s="37">
        <v>192.27214163717585</v>
      </c>
      <c r="F51" s="33" t="s">
        <v>21</v>
      </c>
      <c r="G51" s="36">
        <v>77.456200570108066</v>
      </c>
      <c r="H51" s="33" t="s">
        <v>22</v>
      </c>
    </row>
    <row r="52" spans="1:8" x14ac:dyDescent="0.25">
      <c r="A52" s="33">
        <v>29</v>
      </c>
      <c r="B52" s="33">
        <v>30</v>
      </c>
      <c r="C52" s="35">
        <v>43479</v>
      </c>
      <c r="D52" s="35">
        <v>43552</v>
      </c>
      <c r="E52" s="37">
        <v>321.05816895854838</v>
      </c>
      <c r="F52" s="33" t="s">
        <v>21</v>
      </c>
      <c r="G52" s="36">
        <v>166.75255924911428</v>
      </c>
      <c r="H52" s="33" t="s">
        <v>22</v>
      </c>
    </row>
    <row r="53" spans="1:8" x14ac:dyDescent="0.25">
      <c r="A53" s="33">
        <v>30</v>
      </c>
      <c r="B53" s="33">
        <v>30</v>
      </c>
      <c r="C53" s="35">
        <v>43479</v>
      </c>
      <c r="D53" s="35">
        <v>43552</v>
      </c>
      <c r="E53" s="37">
        <v>249.14495460149769</v>
      </c>
      <c r="F53" s="33" t="s">
        <v>21</v>
      </c>
      <c r="G53" s="36">
        <v>139.06173850973312</v>
      </c>
      <c r="H53" s="33" t="s">
        <v>22</v>
      </c>
    </row>
    <row r="54" spans="1:8" x14ac:dyDescent="0.25">
      <c r="A54" s="33"/>
      <c r="B54" s="45"/>
      <c r="C54" s="33"/>
      <c r="D54" s="41" t="s">
        <v>6</v>
      </c>
      <c r="E54" s="41">
        <f>COUNT(E47:E53)</f>
        <v>7</v>
      </c>
      <c r="F54" s="41"/>
      <c r="G54" s="41">
        <f>COUNT(G47:G53)</f>
        <v>7</v>
      </c>
      <c r="H54" s="36"/>
    </row>
    <row r="55" spans="1:8" x14ac:dyDescent="0.25">
      <c r="A55" s="33"/>
      <c r="B55" s="33"/>
      <c r="C55" s="33"/>
      <c r="D55" s="45" t="s">
        <v>13</v>
      </c>
      <c r="E55" s="41">
        <f>AVERAGE(E47:E53)</f>
        <v>231.59830187805454</v>
      </c>
      <c r="F55" s="41"/>
      <c r="G55" s="41">
        <f>AVERAGE(G47:G53)</f>
        <v>131.11259197369722</v>
      </c>
      <c r="H55" s="39"/>
    </row>
    <row r="56" spans="1:8" x14ac:dyDescent="0.25">
      <c r="A56" s="33"/>
      <c r="B56" s="33"/>
      <c r="C56" s="33"/>
      <c r="D56" s="72" t="s">
        <v>7</v>
      </c>
      <c r="E56" s="41">
        <f>_xlfn.STDEV.P(E47:E53)</f>
        <v>111.19770359242116</v>
      </c>
      <c r="F56" s="41"/>
      <c r="G56" s="41">
        <f>_xlfn.STDEV.P(G47:G53)</f>
        <v>37.511276898854575</v>
      </c>
      <c r="H56" s="39"/>
    </row>
    <row r="57" spans="1:8" x14ac:dyDescent="0.25">
      <c r="A57" s="33"/>
      <c r="B57" s="33"/>
      <c r="C57" s="33"/>
      <c r="D57" s="33"/>
      <c r="E57" s="33"/>
      <c r="F57" s="33"/>
      <c r="G57" s="33"/>
      <c r="H57" s="33"/>
    </row>
    <row r="58" spans="1:8" x14ac:dyDescent="0.25">
      <c r="A58" s="33">
        <v>1</v>
      </c>
      <c r="B58" s="33">
        <v>45</v>
      </c>
      <c r="C58" s="34">
        <v>43717</v>
      </c>
      <c r="D58" s="35">
        <v>43723</v>
      </c>
      <c r="E58" s="43">
        <v>56.905412067275307</v>
      </c>
      <c r="F58" s="33" t="s">
        <v>26</v>
      </c>
      <c r="G58" s="43">
        <v>47.155923957165079</v>
      </c>
      <c r="H58" s="39" t="s">
        <v>27</v>
      </c>
    </row>
    <row r="59" spans="1:8" x14ac:dyDescent="0.25">
      <c r="A59" s="33">
        <v>2</v>
      </c>
      <c r="B59" s="33">
        <v>45</v>
      </c>
      <c r="C59" s="34">
        <v>43717</v>
      </c>
      <c r="D59" s="35">
        <v>43723</v>
      </c>
      <c r="E59" s="43">
        <v>38.730397763679591</v>
      </c>
      <c r="F59" s="33" t="s">
        <v>26</v>
      </c>
      <c r="G59" s="43">
        <v>33.647596178587484</v>
      </c>
      <c r="H59" s="39" t="s">
        <v>27</v>
      </c>
    </row>
    <row r="60" spans="1:8" x14ac:dyDescent="0.25">
      <c r="A60" s="33">
        <v>3</v>
      </c>
      <c r="B60" s="33">
        <v>45</v>
      </c>
      <c r="C60" s="34">
        <v>43717</v>
      </c>
      <c r="D60" s="35">
        <v>43723</v>
      </c>
      <c r="E60" s="43">
        <v>70.972304100410895</v>
      </c>
      <c r="F60" s="33" t="s">
        <v>26</v>
      </c>
      <c r="G60" s="39">
        <v>73.854301645708688</v>
      </c>
      <c r="H60" s="39" t="s">
        <v>27</v>
      </c>
    </row>
    <row r="61" spans="1:8" x14ac:dyDescent="0.25">
      <c r="A61" s="33">
        <v>4</v>
      </c>
      <c r="B61" s="33">
        <v>45</v>
      </c>
      <c r="C61" s="34">
        <v>43717</v>
      </c>
      <c r="D61" s="35">
        <v>43723</v>
      </c>
      <c r="E61" s="43">
        <v>68.428808415154151</v>
      </c>
      <c r="F61" s="33" t="s">
        <v>26</v>
      </c>
      <c r="G61" s="39">
        <v>60.076369409857413</v>
      </c>
      <c r="H61" s="39" t="s">
        <v>27</v>
      </c>
    </row>
    <row r="62" spans="1:8" x14ac:dyDescent="0.25">
      <c r="A62" s="33">
        <v>31</v>
      </c>
      <c r="B62" s="33">
        <v>45</v>
      </c>
      <c r="C62" s="35">
        <v>43479</v>
      </c>
      <c r="D62" s="35">
        <v>43552</v>
      </c>
      <c r="E62" s="39">
        <v>91.266171023102387</v>
      </c>
      <c r="F62" s="33" t="s">
        <v>21</v>
      </c>
      <c r="G62" s="39">
        <v>48.498073725097242</v>
      </c>
      <c r="H62" s="33" t="s">
        <v>22</v>
      </c>
    </row>
    <row r="63" spans="1:8" x14ac:dyDescent="0.25">
      <c r="A63" s="33">
        <v>32</v>
      </c>
      <c r="B63" s="33">
        <v>45</v>
      </c>
      <c r="C63" s="35">
        <v>43479</v>
      </c>
      <c r="D63" s="35">
        <v>43552</v>
      </c>
      <c r="E63" s="39">
        <v>84.191921149939517</v>
      </c>
      <c r="F63" s="33" t="s">
        <v>21</v>
      </c>
      <c r="G63" s="39">
        <v>45.957332170724342</v>
      </c>
      <c r="H63" s="33" t="s">
        <v>22</v>
      </c>
    </row>
    <row r="64" spans="1:8" x14ac:dyDescent="0.25">
      <c r="A64" s="33">
        <v>33</v>
      </c>
      <c r="B64" s="33">
        <v>45</v>
      </c>
      <c r="C64" s="35">
        <v>43479</v>
      </c>
      <c r="D64" s="35">
        <v>43552</v>
      </c>
      <c r="E64" s="39">
        <v>56.41425734816513</v>
      </c>
      <c r="F64" s="33" t="s">
        <v>21</v>
      </c>
      <c r="G64" s="39">
        <v>30.485835125609523</v>
      </c>
      <c r="H64" s="33" t="s">
        <v>22</v>
      </c>
    </row>
    <row r="65" spans="1:15" x14ac:dyDescent="0.25">
      <c r="A65" s="33">
        <v>34</v>
      </c>
      <c r="B65" s="33">
        <v>45</v>
      </c>
      <c r="C65" s="35">
        <v>43479</v>
      </c>
      <c r="D65" s="35">
        <v>43552</v>
      </c>
      <c r="E65" s="36">
        <v>130.03194049485538</v>
      </c>
      <c r="F65" s="33" t="s">
        <v>21</v>
      </c>
      <c r="G65" s="39">
        <v>78.249662851056513</v>
      </c>
      <c r="H65" s="33" t="s">
        <v>22</v>
      </c>
    </row>
    <row r="66" spans="1:15" x14ac:dyDescent="0.25">
      <c r="A66" s="33"/>
      <c r="B66" s="45"/>
      <c r="C66" s="33"/>
      <c r="D66" s="41" t="s">
        <v>6</v>
      </c>
      <c r="E66" s="41">
        <f>COUNT(E58:E65)</f>
        <v>8</v>
      </c>
      <c r="F66" s="47"/>
      <c r="G66" s="41">
        <f>COUNT(G58:G65)</f>
        <v>8</v>
      </c>
      <c r="H66" s="47"/>
    </row>
    <row r="67" spans="1:15" x14ac:dyDescent="0.25">
      <c r="A67" s="33"/>
      <c r="B67" s="45"/>
      <c r="C67" s="48"/>
      <c r="D67" s="45" t="s">
        <v>13</v>
      </c>
      <c r="E67" s="42">
        <f>AVERAGE(E58:E65)</f>
        <v>74.617651545322786</v>
      </c>
      <c r="F67" s="47"/>
      <c r="G67" s="42">
        <f>AVERAGE(G58:G65)</f>
        <v>52.240636882975792</v>
      </c>
      <c r="H67" s="47"/>
    </row>
    <row r="68" spans="1:15" x14ac:dyDescent="0.25">
      <c r="A68" s="33"/>
      <c r="B68" s="45"/>
      <c r="C68" s="48"/>
      <c r="D68" s="72" t="s">
        <v>7</v>
      </c>
      <c r="E68" s="42">
        <f>_xlfn.STDEV.P(E58:E65)</f>
        <v>26.038806539334338</v>
      </c>
      <c r="F68" s="39"/>
      <c r="G68" s="42">
        <f>_xlfn.STDEV.P(G58:G65)</f>
        <v>16.214700911865023</v>
      </c>
      <c r="H68" s="39"/>
    </row>
    <row r="69" spans="1:15" x14ac:dyDescent="0.25">
      <c r="A69" s="76"/>
      <c r="B69" s="76"/>
      <c r="C69" s="76"/>
      <c r="D69" s="76"/>
      <c r="E69" s="76"/>
      <c r="F69" s="76"/>
      <c r="G69" s="76"/>
      <c r="H69" s="76"/>
    </row>
    <row r="70" spans="1:15" x14ac:dyDescent="0.25">
      <c r="A70" s="33">
        <v>35</v>
      </c>
      <c r="B70" s="33">
        <v>60</v>
      </c>
      <c r="C70" s="35">
        <v>43479</v>
      </c>
      <c r="D70" s="35">
        <v>43552</v>
      </c>
      <c r="E70" s="39">
        <v>101</v>
      </c>
      <c r="F70" s="33" t="s">
        <v>21</v>
      </c>
      <c r="G70" s="39">
        <v>31.5</v>
      </c>
      <c r="H70" s="33" t="s">
        <v>22</v>
      </c>
      <c r="K70" s="75"/>
      <c r="L70" s="75"/>
      <c r="M70" s="75"/>
      <c r="N70" s="75"/>
      <c r="O70" s="75"/>
    </row>
    <row r="71" spans="1:15" x14ac:dyDescent="0.25">
      <c r="A71" s="33">
        <v>36</v>
      </c>
      <c r="B71" s="33">
        <v>60</v>
      </c>
      <c r="C71" s="35">
        <v>43479</v>
      </c>
      <c r="D71" s="35">
        <v>43552</v>
      </c>
      <c r="E71" s="39">
        <v>64.5</v>
      </c>
      <c r="F71" s="33" t="s">
        <v>21</v>
      </c>
      <c r="G71" s="39">
        <v>38.700000000000003</v>
      </c>
      <c r="H71" s="33" t="s">
        <v>22</v>
      </c>
    </row>
    <row r="72" spans="1:15" x14ac:dyDescent="0.25">
      <c r="A72" s="33">
        <v>37</v>
      </c>
      <c r="B72" s="33">
        <v>60</v>
      </c>
      <c r="C72" s="35">
        <v>43479</v>
      </c>
      <c r="D72" s="35">
        <v>43552</v>
      </c>
      <c r="E72" s="39">
        <v>36.1</v>
      </c>
      <c r="F72" s="33" t="s">
        <v>21</v>
      </c>
      <c r="G72" s="39">
        <v>9.5</v>
      </c>
      <c r="H72" s="33" t="s">
        <v>22</v>
      </c>
    </row>
    <row r="73" spans="1:15" x14ac:dyDescent="0.25">
      <c r="A73" s="33">
        <v>38</v>
      </c>
      <c r="B73" s="33">
        <v>60</v>
      </c>
      <c r="C73" s="35">
        <v>43479</v>
      </c>
      <c r="D73" s="35">
        <v>43552</v>
      </c>
      <c r="E73" s="36">
        <v>38</v>
      </c>
      <c r="F73" s="33" t="s">
        <v>21</v>
      </c>
      <c r="G73" s="39">
        <v>5.8</v>
      </c>
      <c r="H73" s="33" t="s">
        <v>22</v>
      </c>
    </row>
    <row r="74" spans="1:15" x14ac:dyDescent="0.25">
      <c r="A74" s="76"/>
      <c r="B74" s="76"/>
      <c r="C74" s="76"/>
      <c r="D74" s="41" t="s">
        <v>6</v>
      </c>
      <c r="E74" s="41">
        <f>COUNT(E70:E73)</f>
        <v>4</v>
      </c>
      <c r="F74" s="76"/>
      <c r="G74" s="41">
        <f>COUNT(G70:G73)</f>
        <v>4</v>
      </c>
      <c r="H74" s="76"/>
    </row>
    <row r="75" spans="1:15" x14ac:dyDescent="0.25">
      <c r="A75" s="76"/>
      <c r="B75" s="76"/>
      <c r="C75" s="76"/>
      <c r="D75" s="45" t="s">
        <v>13</v>
      </c>
      <c r="E75" s="42">
        <f>AVERAGE(E70:E73)</f>
        <v>59.9</v>
      </c>
      <c r="F75" s="76"/>
      <c r="G75" s="42">
        <f>AVERAGE(G70:G73)</f>
        <v>21.375</v>
      </c>
      <c r="H75" s="76"/>
    </row>
    <row r="76" spans="1:15" x14ac:dyDescent="0.25">
      <c r="A76" s="76"/>
      <c r="B76" s="76"/>
      <c r="C76" s="76"/>
      <c r="D76" s="72" t="s">
        <v>7</v>
      </c>
      <c r="E76" s="42">
        <f>_xlfn.STDEV.P(E70:E73)</f>
        <v>26.250809511327457</v>
      </c>
      <c r="F76" s="76"/>
      <c r="G76" s="42">
        <f>_xlfn.STDEV.P(G70:G73)</f>
        <v>14.020230918212443</v>
      </c>
      <c r="H76" s="76"/>
    </row>
    <row r="77" spans="1:15" x14ac:dyDescent="0.25">
      <c r="A77" s="76"/>
      <c r="B77" s="76"/>
      <c r="C77" s="76"/>
      <c r="D77" s="76"/>
      <c r="E77" s="76"/>
      <c r="F77" s="76"/>
      <c r="G77" s="76"/>
      <c r="H77" s="76"/>
    </row>
    <row r="78" spans="1:15" x14ac:dyDescent="0.25">
      <c r="A78" s="76"/>
      <c r="B78" s="76"/>
      <c r="C78" s="76"/>
      <c r="D78" s="76"/>
      <c r="E78" s="76"/>
      <c r="F78" s="76"/>
      <c r="G78" s="76"/>
      <c r="H78" s="76"/>
    </row>
    <row r="79" spans="1:15" x14ac:dyDescent="0.25">
      <c r="A79" s="76"/>
      <c r="B79" s="76"/>
      <c r="C79" s="76"/>
      <c r="D79" s="76"/>
      <c r="E79" s="76"/>
      <c r="F79" s="76"/>
      <c r="G79" s="76"/>
      <c r="H79" s="76"/>
    </row>
    <row r="80" spans="1:15" x14ac:dyDescent="0.25">
      <c r="A80" s="76"/>
      <c r="B80" s="76"/>
      <c r="C80" s="76"/>
      <c r="D80" s="76"/>
      <c r="E80" s="76"/>
      <c r="F80" s="76"/>
      <c r="G80" s="76"/>
      <c r="H80" s="76"/>
    </row>
    <row r="81" spans="1:8" x14ac:dyDescent="0.25">
      <c r="A81" s="76"/>
      <c r="B81" s="76"/>
      <c r="C81" s="76"/>
      <c r="D81" s="76"/>
      <c r="E81" s="76"/>
      <c r="F81" s="76"/>
      <c r="G81" s="76"/>
      <c r="H81" s="76"/>
    </row>
    <row r="82" spans="1:8" x14ac:dyDescent="0.25">
      <c r="A82" s="76"/>
      <c r="B82" s="76"/>
      <c r="C82" s="76"/>
      <c r="D82" s="76"/>
      <c r="E82" s="76"/>
      <c r="F82" s="76"/>
      <c r="G82" s="76"/>
      <c r="H82" s="76"/>
    </row>
    <row r="83" spans="1:8" x14ac:dyDescent="0.25">
      <c r="A83" s="76"/>
      <c r="B83" s="76"/>
      <c r="C83" s="76"/>
      <c r="D83" s="76"/>
      <c r="E83" s="76"/>
      <c r="F83" s="76"/>
      <c r="G83" s="76"/>
      <c r="H83" s="76"/>
    </row>
    <row r="84" spans="1:8" x14ac:dyDescent="0.25">
      <c r="A84" s="76"/>
      <c r="B84" s="76"/>
      <c r="C84" s="76"/>
      <c r="D84" s="76"/>
      <c r="E84" s="76"/>
      <c r="F84" s="76"/>
      <c r="G84" s="76"/>
      <c r="H84" s="76"/>
    </row>
    <row r="85" spans="1:8" x14ac:dyDescent="0.25">
      <c r="A85" s="76"/>
      <c r="B85" s="76"/>
      <c r="C85" s="76"/>
      <c r="D85" s="76"/>
      <c r="E85" s="76"/>
      <c r="F85" s="76"/>
      <c r="G85" s="76"/>
      <c r="H85" s="76"/>
    </row>
    <row r="86" spans="1:8" x14ac:dyDescent="0.25">
      <c r="A86" s="76"/>
      <c r="B86" s="76"/>
      <c r="C86" s="76"/>
      <c r="D86" s="76"/>
      <c r="E86" s="76"/>
      <c r="F86" s="76"/>
      <c r="G86" s="76"/>
      <c r="H86" s="76"/>
    </row>
    <row r="87" spans="1:8" x14ac:dyDescent="0.25">
      <c r="A87" s="76"/>
      <c r="B87" s="76"/>
      <c r="C87" s="76"/>
      <c r="D87" s="76"/>
      <c r="E87" s="76"/>
      <c r="F87" s="76"/>
      <c r="G87" s="76"/>
      <c r="H87" s="76"/>
    </row>
    <row r="88" spans="1:8" x14ac:dyDescent="0.25">
      <c r="A88" s="76"/>
      <c r="B88" s="76"/>
      <c r="C88" s="76"/>
      <c r="D88" s="76"/>
      <c r="E88" s="76"/>
      <c r="F88" s="76"/>
      <c r="G88" s="76"/>
      <c r="H88" s="76"/>
    </row>
    <row r="89" spans="1:8" x14ac:dyDescent="0.25">
      <c r="A89" s="76"/>
      <c r="B89" s="76"/>
      <c r="C89" s="76"/>
      <c r="D89" s="76"/>
      <c r="E89" s="76"/>
      <c r="F89" s="76"/>
      <c r="G89" s="76"/>
      <c r="H89" s="76"/>
    </row>
    <row r="90" spans="1:8" x14ac:dyDescent="0.25">
      <c r="A90" s="76"/>
      <c r="B90" s="76"/>
      <c r="C90" s="76"/>
      <c r="D90" s="76"/>
      <c r="E90" s="76"/>
      <c r="F90" s="76"/>
      <c r="G90" s="76"/>
      <c r="H90" s="76"/>
    </row>
    <row r="91" spans="1:8" x14ac:dyDescent="0.25">
      <c r="A91" s="76"/>
      <c r="B91" s="76"/>
      <c r="C91" s="76"/>
      <c r="D91" s="76"/>
      <c r="E91" s="76"/>
      <c r="F91" s="76"/>
      <c r="G91" s="76"/>
      <c r="H91" s="76"/>
    </row>
    <row r="92" spans="1:8" x14ac:dyDescent="0.25">
      <c r="A92" s="76"/>
      <c r="B92" s="76"/>
      <c r="C92" s="76"/>
      <c r="D92" s="76"/>
      <c r="E92" s="76"/>
      <c r="F92" s="76"/>
      <c r="G92" s="76"/>
      <c r="H92" s="76"/>
    </row>
    <row r="93" spans="1:8" x14ac:dyDescent="0.25">
      <c r="A93" s="76"/>
      <c r="B93" s="76"/>
      <c r="C93" s="76"/>
      <c r="D93" s="76"/>
      <c r="E93" s="76"/>
      <c r="F93" s="76"/>
      <c r="G93" s="76"/>
      <c r="H93" s="76"/>
    </row>
    <row r="94" spans="1:8" x14ac:dyDescent="0.25">
      <c r="A94" s="76"/>
      <c r="B94" s="76"/>
      <c r="C94" s="76"/>
      <c r="D94" s="76"/>
      <c r="E94" s="76"/>
      <c r="F94" s="76"/>
      <c r="G94" s="76"/>
      <c r="H94" s="76"/>
    </row>
    <row r="95" spans="1:8" x14ac:dyDescent="0.25">
      <c r="A95" s="76"/>
      <c r="B95" s="76"/>
      <c r="C95" s="76"/>
      <c r="D95" s="76"/>
      <c r="E95" s="76"/>
      <c r="F95" s="76"/>
      <c r="G95" s="76"/>
      <c r="H95" s="76"/>
    </row>
    <row r="96" spans="1:8" x14ac:dyDescent="0.25">
      <c r="A96" s="76"/>
      <c r="B96" s="76"/>
      <c r="C96" s="76"/>
      <c r="D96" s="76"/>
      <c r="E96" s="76"/>
      <c r="F96" s="76"/>
      <c r="G96" s="76"/>
      <c r="H96" s="76"/>
    </row>
    <row r="97" spans="1:8" x14ac:dyDescent="0.25">
      <c r="A97" s="76"/>
      <c r="B97" s="76"/>
      <c r="C97" s="76"/>
      <c r="D97" s="76"/>
      <c r="E97" s="76"/>
      <c r="F97" s="76"/>
      <c r="G97" s="76"/>
      <c r="H97" s="76"/>
    </row>
    <row r="98" spans="1:8" x14ac:dyDescent="0.25">
      <c r="A98" s="76"/>
      <c r="B98" s="76"/>
      <c r="C98" s="76"/>
      <c r="D98" s="76"/>
      <c r="E98" s="76"/>
      <c r="F98" s="76"/>
      <c r="G98" s="76"/>
      <c r="H98" s="76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2"/>
  <sheetViews>
    <sheetView tabSelected="1" workbookViewId="0">
      <selection activeCell="J21" sqref="J21:J22"/>
    </sheetView>
  </sheetViews>
  <sheetFormatPr defaultRowHeight="15" x14ac:dyDescent="0.25"/>
  <cols>
    <col min="1" max="2" width="9.140625" style="65"/>
    <col min="3" max="3" width="12.7109375" style="65" customWidth="1"/>
    <col min="4" max="4" width="10.7109375" style="65" customWidth="1"/>
    <col min="5" max="5" width="9.140625" style="65"/>
    <col min="6" max="6" width="14.42578125" style="65" customWidth="1"/>
    <col min="7" max="7" width="9.140625" style="65"/>
    <col min="8" max="8" width="16.7109375" style="65" customWidth="1"/>
    <col min="9" max="9" width="9.140625" style="65"/>
    <col min="10" max="10" width="9.140625" style="11"/>
    <col min="11" max="16384" width="9.140625" style="65"/>
  </cols>
  <sheetData>
    <row r="1" spans="1:16" s="26" customFormat="1" ht="15.75" x14ac:dyDescent="0.25">
      <c r="A1" s="27" t="s">
        <v>34</v>
      </c>
      <c r="B1" s="13"/>
      <c r="C1" s="13"/>
      <c r="D1" s="13"/>
      <c r="E1" s="13"/>
      <c r="F1" s="13"/>
      <c r="G1" s="13"/>
      <c r="J1" s="11"/>
    </row>
    <row r="2" spans="1:16" s="26" customFormat="1" ht="18.75" x14ac:dyDescent="0.3">
      <c r="A2" s="27" t="s">
        <v>32</v>
      </c>
      <c r="B2" s="28"/>
      <c r="C2" s="28"/>
      <c r="D2" s="28"/>
      <c r="E2" s="28"/>
      <c r="F2" s="28"/>
      <c r="G2" s="28"/>
      <c r="J2" s="11"/>
    </row>
    <row r="3" spans="1:16" s="10" customFormat="1" ht="30" x14ac:dyDescent="0.25">
      <c r="A3" s="1" t="s">
        <v>9</v>
      </c>
      <c r="B3" s="1" t="s">
        <v>0</v>
      </c>
      <c r="C3" s="1" t="s">
        <v>1</v>
      </c>
      <c r="D3" s="2" t="s">
        <v>2</v>
      </c>
      <c r="E3" s="1" t="s">
        <v>10</v>
      </c>
      <c r="F3" s="29" t="s">
        <v>11</v>
      </c>
      <c r="G3" s="1" t="s">
        <v>12</v>
      </c>
      <c r="H3" s="29" t="s">
        <v>11</v>
      </c>
      <c r="J3" s="29" t="s">
        <v>43</v>
      </c>
    </row>
    <row r="4" spans="1:16" x14ac:dyDescent="0.25">
      <c r="A4" s="54">
        <v>10</v>
      </c>
      <c r="B4" s="54">
        <v>5</v>
      </c>
      <c r="C4" s="55">
        <v>43612</v>
      </c>
      <c r="D4" s="55">
        <v>43676</v>
      </c>
      <c r="E4" s="56">
        <v>24.435799104372233</v>
      </c>
      <c r="F4" s="66" t="s">
        <v>35</v>
      </c>
      <c r="G4" s="56">
        <v>24.463464481645115</v>
      </c>
      <c r="H4" s="66" t="s">
        <v>26</v>
      </c>
      <c r="I4" s="57"/>
      <c r="J4" s="17">
        <f t="shared" ref="J4:J19" si="0">(G4/E4)*100</f>
        <v>100.11321658503869</v>
      </c>
    </row>
    <row r="5" spans="1:16" x14ac:dyDescent="0.25">
      <c r="A5" s="54">
        <v>11</v>
      </c>
      <c r="B5" s="54">
        <v>5</v>
      </c>
      <c r="C5" s="55">
        <v>43612</v>
      </c>
      <c r="D5" s="55">
        <v>43676</v>
      </c>
      <c r="E5" s="56">
        <v>43.570846422271053</v>
      </c>
      <c r="F5" s="66" t="s">
        <v>35</v>
      </c>
      <c r="G5" s="56">
        <v>48.978885856199902</v>
      </c>
      <c r="H5" s="66" t="s">
        <v>26</v>
      </c>
      <c r="I5" s="57"/>
      <c r="J5" s="17"/>
    </row>
    <row r="6" spans="1:16" x14ac:dyDescent="0.25">
      <c r="A6" s="54">
        <v>12</v>
      </c>
      <c r="B6" s="54">
        <v>5</v>
      </c>
      <c r="C6" s="55">
        <v>43612</v>
      </c>
      <c r="D6" s="55">
        <v>43676</v>
      </c>
      <c r="E6" s="56">
        <v>62.219010465081304</v>
      </c>
      <c r="F6" s="66" t="s">
        <v>35</v>
      </c>
      <c r="G6" s="56">
        <v>61.103022584962673</v>
      </c>
      <c r="H6" s="66" t="s">
        <v>26</v>
      </c>
      <c r="I6" s="57"/>
      <c r="J6" s="17"/>
    </row>
    <row r="7" spans="1:16" x14ac:dyDescent="0.25">
      <c r="A7" s="54">
        <v>13</v>
      </c>
      <c r="B7" s="54">
        <v>5</v>
      </c>
      <c r="C7" s="55">
        <v>43612</v>
      </c>
      <c r="D7" s="55">
        <v>43676</v>
      </c>
      <c r="E7" s="56">
        <v>86.538230145684295</v>
      </c>
      <c r="F7" s="66" t="s">
        <v>35</v>
      </c>
      <c r="G7" s="56">
        <v>71.5</v>
      </c>
      <c r="H7" s="66" t="s">
        <v>26</v>
      </c>
      <c r="I7" s="57"/>
      <c r="J7" s="17"/>
    </row>
    <row r="8" spans="1:16" x14ac:dyDescent="0.25">
      <c r="A8" s="54"/>
      <c r="B8" s="54"/>
      <c r="C8" s="55"/>
      <c r="D8" s="62" t="s">
        <v>6</v>
      </c>
      <c r="E8" s="58">
        <f>COUNT(E4:E7)</f>
        <v>4</v>
      </c>
      <c r="F8" s="66"/>
      <c r="G8" s="58">
        <f>COUNT(G4:G7)</f>
        <v>4</v>
      </c>
      <c r="H8" s="66"/>
      <c r="I8" s="58"/>
      <c r="J8" s="17"/>
    </row>
    <row r="9" spans="1:16" x14ac:dyDescent="0.25">
      <c r="A9" s="54"/>
      <c r="B9" s="54"/>
      <c r="C9" s="55"/>
      <c r="D9" s="62" t="s">
        <v>37</v>
      </c>
      <c r="E9" s="59">
        <f>AVERAGE(E4:E7)</f>
        <v>54.190971534352215</v>
      </c>
      <c r="F9" s="66"/>
      <c r="G9" s="59">
        <f>AVERAGE(G4:G7)</f>
        <v>51.511343230701925</v>
      </c>
      <c r="H9" s="66"/>
      <c r="I9" s="58"/>
      <c r="J9" s="17"/>
    </row>
    <row r="10" spans="1:16" x14ac:dyDescent="0.25">
      <c r="A10" s="54"/>
      <c r="B10" s="54"/>
      <c r="C10" s="55"/>
      <c r="D10" s="62" t="s">
        <v>7</v>
      </c>
      <c r="E10" s="59">
        <f>_xlfn.STDEV.P(E4:E7)</f>
        <v>22.961663117443166</v>
      </c>
      <c r="F10" s="66"/>
      <c r="G10" s="59">
        <f>_xlfn.STDEV.P(G4:G7)</f>
        <v>17.532454173996193</v>
      </c>
      <c r="H10" s="66"/>
      <c r="I10" s="58"/>
      <c r="J10" s="17"/>
    </row>
    <row r="11" spans="1:16" x14ac:dyDescent="0.25">
      <c r="A11" s="54"/>
      <c r="B11" s="54"/>
      <c r="C11" s="54"/>
      <c r="D11" s="54"/>
      <c r="E11" s="59"/>
      <c r="F11" s="60"/>
      <c r="G11" s="58"/>
      <c r="H11" s="60"/>
      <c r="I11" s="58"/>
      <c r="J11" s="17"/>
    </row>
    <row r="12" spans="1:16" x14ac:dyDescent="0.25">
      <c r="A12" s="54">
        <v>6</v>
      </c>
      <c r="B12" s="54">
        <v>10</v>
      </c>
      <c r="C12" s="55">
        <v>43612</v>
      </c>
      <c r="D12" s="55">
        <v>43676</v>
      </c>
      <c r="E12" s="36">
        <v>297.14863444205645</v>
      </c>
      <c r="F12" s="67" t="s">
        <v>35</v>
      </c>
      <c r="G12" s="57">
        <v>177</v>
      </c>
      <c r="H12" s="66" t="s">
        <v>26</v>
      </c>
      <c r="I12" s="57"/>
      <c r="J12" s="17">
        <f t="shared" si="0"/>
        <v>59.566149557559136</v>
      </c>
      <c r="L12" s="70"/>
      <c r="M12" s="70"/>
      <c r="N12" s="70"/>
      <c r="O12" s="70"/>
      <c r="P12" s="70"/>
    </row>
    <row r="13" spans="1:16" x14ac:dyDescent="0.25">
      <c r="A13" s="54">
        <v>7</v>
      </c>
      <c r="B13" s="54">
        <v>10</v>
      </c>
      <c r="C13" s="55">
        <v>43612</v>
      </c>
      <c r="D13" s="55">
        <v>43676</v>
      </c>
      <c r="E13" s="36">
        <v>187.13910008419359</v>
      </c>
      <c r="F13" s="67" t="s">
        <v>35</v>
      </c>
      <c r="G13" s="57">
        <v>137.13891666220945</v>
      </c>
      <c r="H13" s="66" t="s">
        <v>26</v>
      </c>
      <c r="I13" s="57"/>
      <c r="J13" s="17">
        <f t="shared" si="0"/>
        <v>73.281808344974877</v>
      </c>
      <c r="L13" s="70"/>
      <c r="M13" s="70"/>
      <c r="N13" s="70"/>
      <c r="O13" s="70"/>
      <c r="P13" s="70"/>
    </row>
    <row r="14" spans="1:16" x14ac:dyDescent="0.25">
      <c r="A14" s="54">
        <v>8</v>
      </c>
      <c r="B14" s="54">
        <v>10</v>
      </c>
      <c r="C14" s="55">
        <v>43612</v>
      </c>
      <c r="D14" s="55">
        <v>43676</v>
      </c>
      <c r="E14" s="36">
        <v>133.07018984684228</v>
      </c>
      <c r="F14" s="67" t="s">
        <v>35</v>
      </c>
      <c r="G14" s="57">
        <v>95</v>
      </c>
      <c r="H14" s="66" t="s">
        <v>26</v>
      </c>
      <c r="I14" s="57"/>
      <c r="J14" s="17">
        <f t="shared" si="0"/>
        <v>71.390895368332053</v>
      </c>
      <c r="L14" s="70"/>
      <c r="M14" s="70"/>
      <c r="N14" s="70"/>
      <c r="O14" s="70"/>
      <c r="P14" s="70"/>
    </row>
    <row r="15" spans="1:16" x14ac:dyDescent="0.25">
      <c r="A15" s="54">
        <v>9</v>
      </c>
      <c r="B15" s="54">
        <v>10</v>
      </c>
      <c r="C15" s="55">
        <v>43612</v>
      </c>
      <c r="D15" s="55">
        <v>43676</v>
      </c>
      <c r="E15" s="36">
        <v>104</v>
      </c>
      <c r="F15" s="67" t="s">
        <v>35</v>
      </c>
      <c r="G15" s="57">
        <v>67</v>
      </c>
      <c r="H15" s="66" t="s">
        <v>26</v>
      </c>
      <c r="I15" s="57"/>
      <c r="J15" s="17">
        <f t="shared" si="0"/>
        <v>64.423076923076934</v>
      </c>
      <c r="L15" s="70"/>
      <c r="M15" s="70"/>
      <c r="N15" s="70"/>
      <c r="O15" s="70"/>
      <c r="P15" s="70"/>
    </row>
    <row r="16" spans="1:16" x14ac:dyDescent="0.25">
      <c r="A16" s="54">
        <v>13</v>
      </c>
      <c r="B16" s="54">
        <v>10</v>
      </c>
      <c r="C16" s="55">
        <v>43717</v>
      </c>
      <c r="D16" s="55">
        <v>43776</v>
      </c>
      <c r="E16" s="39">
        <v>148</v>
      </c>
      <c r="F16" s="66" t="s">
        <v>36</v>
      </c>
      <c r="G16" s="57">
        <v>104</v>
      </c>
      <c r="H16" s="54" t="s">
        <v>27</v>
      </c>
      <c r="I16" s="57"/>
      <c r="J16" s="17">
        <f t="shared" si="0"/>
        <v>70.270270270270274</v>
      </c>
      <c r="L16" s="70"/>
      <c r="M16" s="70"/>
      <c r="N16" s="70"/>
      <c r="O16" s="70"/>
      <c r="P16" s="70"/>
    </row>
    <row r="17" spans="1:16" x14ac:dyDescent="0.25">
      <c r="A17" s="54">
        <v>14</v>
      </c>
      <c r="B17" s="54">
        <v>10</v>
      </c>
      <c r="C17" s="55">
        <v>43717</v>
      </c>
      <c r="D17" s="55">
        <v>43776</v>
      </c>
      <c r="E17" s="36">
        <v>221</v>
      </c>
      <c r="F17" s="66" t="s">
        <v>36</v>
      </c>
      <c r="G17" s="57">
        <v>183</v>
      </c>
      <c r="H17" s="54" t="s">
        <v>27</v>
      </c>
      <c r="I17" s="57"/>
      <c r="J17" s="17">
        <f t="shared" si="0"/>
        <v>82.805429864253384</v>
      </c>
      <c r="L17" s="70"/>
      <c r="M17" s="70"/>
      <c r="N17" s="70"/>
      <c r="O17" s="70"/>
      <c r="P17" s="70"/>
    </row>
    <row r="18" spans="1:16" x14ac:dyDescent="0.25">
      <c r="A18" s="54">
        <v>8</v>
      </c>
      <c r="B18" s="54">
        <v>10</v>
      </c>
      <c r="C18" s="55">
        <v>43717</v>
      </c>
      <c r="D18" s="55">
        <v>43723</v>
      </c>
      <c r="E18" s="61">
        <v>86</v>
      </c>
      <c r="F18" s="3" t="s">
        <v>26</v>
      </c>
      <c r="G18" s="57">
        <v>63</v>
      </c>
      <c r="H18" s="33" t="s">
        <v>42</v>
      </c>
      <c r="I18" s="57"/>
      <c r="J18" s="17">
        <f t="shared" si="0"/>
        <v>73.255813953488371</v>
      </c>
      <c r="L18" s="70"/>
      <c r="M18" s="70"/>
      <c r="N18" s="70"/>
      <c r="O18" s="70"/>
      <c r="P18" s="70"/>
    </row>
    <row r="19" spans="1:16" x14ac:dyDescent="0.25">
      <c r="A19" s="54">
        <v>9</v>
      </c>
      <c r="B19" s="54">
        <v>10</v>
      </c>
      <c r="C19" s="55">
        <v>43717</v>
      </c>
      <c r="D19" s="55">
        <v>43723</v>
      </c>
      <c r="E19" s="61">
        <v>264</v>
      </c>
      <c r="F19" s="3" t="s">
        <v>26</v>
      </c>
      <c r="G19" s="57">
        <v>83</v>
      </c>
      <c r="H19" s="33" t="s">
        <v>42</v>
      </c>
      <c r="I19" s="57"/>
      <c r="J19" s="17">
        <f t="shared" si="0"/>
        <v>31.439393939393938</v>
      </c>
    </row>
    <row r="20" spans="1:16" x14ac:dyDescent="0.25">
      <c r="A20" s="54"/>
      <c r="B20" s="62"/>
      <c r="C20" s="54"/>
      <c r="D20" s="62" t="s">
        <v>6</v>
      </c>
      <c r="E20" s="58">
        <f>COUNT(E12:E19)</f>
        <v>8</v>
      </c>
      <c r="F20" s="66"/>
      <c r="G20" s="58">
        <f>COUNT(G12:G19)</f>
        <v>8</v>
      </c>
      <c r="H20" s="33"/>
      <c r="I20" s="58"/>
      <c r="J20" s="58">
        <f>COUNT(J12:J19)</f>
        <v>8</v>
      </c>
    </row>
    <row r="21" spans="1:16" x14ac:dyDescent="0.25">
      <c r="A21" s="54"/>
      <c r="B21" s="62"/>
      <c r="C21" s="54"/>
      <c r="D21" s="62" t="s">
        <v>37</v>
      </c>
      <c r="E21" s="58">
        <f>AVERAGE(E12:E19)</f>
        <v>180.04474054663655</v>
      </c>
      <c r="F21" s="68"/>
      <c r="G21" s="58">
        <f>AVERAGE(G12:G19)</f>
        <v>113.64236458277618</v>
      </c>
      <c r="H21" s="68"/>
      <c r="I21" s="58"/>
      <c r="J21" s="59">
        <f>AVERAGE(J12:J19)</f>
        <v>65.804104777668613</v>
      </c>
    </row>
    <row r="22" spans="1:16" x14ac:dyDescent="0.25">
      <c r="A22" s="54"/>
      <c r="B22" s="54"/>
      <c r="C22" s="54"/>
      <c r="D22" s="62" t="s">
        <v>7</v>
      </c>
      <c r="E22" s="58">
        <f>_xlfn.STDEV.P(E12:E19)</f>
        <v>71.019504687911237</v>
      </c>
      <c r="F22" s="68"/>
      <c r="G22" s="58">
        <f>_xlfn.STDEV.P(G12:G19)</f>
        <v>44.011910660023972</v>
      </c>
      <c r="H22" s="68"/>
      <c r="I22" s="58"/>
      <c r="J22" s="59">
        <f>_xlfn.STDEV.P(J12:J19)</f>
        <v>14.46288617701339</v>
      </c>
    </row>
    <row r="23" spans="1:16" x14ac:dyDescent="0.25">
      <c r="A23" s="54"/>
      <c r="B23" s="54"/>
      <c r="C23" s="54"/>
      <c r="D23" s="54"/>
      <c r="E23" s="54"/>
      <c r="F23" s="54"/>
      <c r="G23" s="54"/>
      <c r="H23" s="54"/>
      <c r="I23" s="58"/>
      <c r="J23" s="12"/>
    </row>
    <row r="24" spans="1:16" x14ac:dyDescent="0.25">
      <c r="A24" s="54">
        <v>2</v>
      </c>
      <c r="B24" s="54">
        <v>20</v>
      </c>
      <c r="C24" s="55">
        <v>43612</v>
      </c>
      <c r="D24" s="55">
        <v>43776</v>
      </c>
      <c r="E24" s="56">
        <v>125</v>
      </c>
      <c r="F24" s="66" t="s">
        <v>36</v>
      </c>
      <c r="G24" s="56">
        <v>69.224697722365178</v>
      </c>
      <c r="H24" s="54" t="s">
        <v>27</v>
      </c>
      <c r="I24" s="56"/>
      <c r="J24" s="12"/>
      <c r="K24" s="66"/>
      <c r="L24" s="70"/>
      <c r="M24" s="70"/>
      <c r="N24" s="70"/>
      <c r="O24" s="70"/>
      <c r="P24" s="70"/>
    </row>
    <row r="25" spans="1:16" x14ac:dyDescent="0.25">
      <c r="A25" s="54">
        <v>3</v>
      </c>
      <c r="B25" s="54">
        <v>20</v>
      </c>
      <c r="C25" s="55">
        <v>43612</v>
      </c>
      <c r="D25" s="55">
        <v>43776</v>
      </c>
      <c r="E25" s="56">
        <v>207</v>
      </c>
      <c r="F25" s="66" t="s">
        <v>36</v>
      </c>
      <c r="G25" s="56">
        <v>104</v>
      </c>
      <c r="H25" s="54" t="s">
        <v>27</v>
      </c>
      <c r="I25" s="56"/>
    </row>
    <row r="26" spans="1:16" x14ac:dyDescent="0.25">
      <c r="A26" s="54">
        <v>4</v>
      </c>
      <c r="B26" s="54">
        <v>20</v>
      </c>
      <c r="C26" s="55">
        <v>43612</v>
      </c>
      <c r="D26" s="55">
        <v>43776</v>
      </c>
      <c r="E26" s="56">
        <v>197.5</v>
      </c>
      <c r="F26" s="66" t="s">
        <v>36</v>
      </c>
      <c r="G26" s="56">
        <v>48.5</v>
      </c>
      <c r="H26" s="54" t="s">
        <v>27</v>
      </c>
      <c r="I26" s="56"/>
    </row>
    <row r="27" spans="1:16" x14ac:dyDescent="0.25">
      <c r="A27" s="54">
        <v>5</v>
      </c>
      <c r="B27" s="54">
        <v>20</v>
      </c>
      <c r="C27" s="55">
        <v>43612</v>
      </c>
      <c r="D27" s="55">
        <v>43776</v>
      </c>
      <c r="E27" s="56">
        <v>133.05683508140891</v>
      </c>
      <c r="F27" s="66" t="s">
        <v>36</v>
      </c>
      <c r="G27" s="56">
        <v>55.5</v>
      </c>
      <c r="H27" s="54" t="s">
        <v>27</v>
      </c>
      <c r="I27" s="56"/>
    </row>
    <row r="28" spans="1:16" x14ac:dyDescent="0.25">
      <c r="A28" s="54">
        <v>6</v>
      </c>
      <c r="B28" s="54">
        <v>20</v>
      </c>
      <c r="C28" s="55">
        <v>43612</v>
      </c>
      <c r="D28" s="55">
        <v>43776</v>
      </c>
      <c r="E28" s="56">
        <v>114.2</v>
      </c>
      <c r="F28" s="66" t="s">
        <v>36</v>
      </c>
      <c r="G28" s="56">
        <v>55.5</v>
      </c>
      <c r="H28" s="54" t="s">
        <v>27</v>
      </c>
      <c r="I28" s="56"/>
    </row>
    <row r="29" spans="1:16" x14ac:dyDescent="0.25">
      <c r="A29" s="54">
        <v>5</v>
      </c>
      <c r="B29" s="54">
        <v>20</v>
      </c>
      <c r="C29" s="55">
        <v>43717</v>
      </c>
      <c r="D29" s="55">
        <v>43723</v>
      </c>
      <c r="E29" s="57">
        <v>139.99806469953961</v>
      </c>
      <c r="F29" s="3" t="s">
        <v>26</v>
      </c>
      <c r="G29" s="57">
        <v>148.78920416195947</v>
      </c>
      <c r="H29" s="33" t="s">
        <v>42</v>
      </c>
      <c r="I29" s="56"/>
    </row>
    <row r="30" spans="1:16" x14ac:dyDescent="0.25">
      <c r="A30" s="54">
        <v>6</v>
      </c>
      <c r="B30" s="54">
        <v>20</v>
      </c>
      <c r="C30" s="55">
        <v>43717</v>
      </c>
      <c r="D30" s="55">
        <v>43723</v>
      </c>
      <c r="E30" s="57">
        <v>120</v>
      </c>
      <c r="F30" s="3" t="s">
        <v>26</v>
      </c>
      <c r="G30" s="57">
        <v>190.38775815316629</v>
      </c>
      <c r="H30" s="33" t="s">
        <v>42</v>
      </c>
      <c r="I30" s="56"/>
    </row>
    <row r="31" spans="1:16" x14ac:dyDescent="0.25">
      <c r="A31" s="54">
        <v>7</v>
      </c>
      <c r="B31" s="54">
        <v>20</v>
      </c>
      <c r="C31" s="55">
        <v>43717</v>
      </c>
      <c r="D31" s="55">
        <v>43723</v>
      </c>
      <c r="E31" s="57">
        <v>323</v>
      </c>
      <c r="F31" s="3" t="s">
        <v>26</v>
      </c>
      <c r="G31" s="57">
        <v>183</v>
      </c>
      <c r="H31" s="33" t="s">
        <v>42</v>
      </c>
      <c r="I31" s="56"/>
    </row>
    <row r="32" spans="1:16" x14ac:dyDescent="0.25">
      <c r="A32" s="54"/>
      <c r="B32" s="62"/>
      <c r="C32" s="54"/>
      <c r="D32" s="62" t="s">
        <v>6</v>
      </c>
      <c r="E32" s="58">
        <f>COUNT(E24:E31)</f>
        <v>8</v>
      </c>
      <c r="F32" s="61"/>
      <c r="G32" s="58">
        <f>COUNT(G24:G31)</f>
        <v>8</v>
      </c>
      <c r="H32" s="61"/>
      <c r="I32" s="58"/>
    </row>
    <row r="33" spans="1:16" x14ac:dyDescent="0.25">
      <c r="A33" s="54"/>
      <c r="B33" s="62"/>
      <c r="C33" s="54"/>
      <c r="D33" s="62" t="s">
        <v>37</v>
      </c>
      <c r="E33" s="59">
        <f>AVERAGE(E24:E31)</f>
        <v>169.96936247261857</v>
      </c>
      <c r="F33" s="63"/>
      <c r="G33" s="58">
        <f>AVERAGE(G24:G31)</f>
        <v>106.86270750468637</v>
      </c>
      <c r="H33" s="61"/>
      <c r="I33" s="58"/>
    </row>
    <row r="34" spans="1:16" x14ac:dyDescent="0.25">
      <c r="A34" s="54"/>
      <c r="B34" s="62"/>
      <c r="C34" s="54"/>
      <c r="D34" s="62" t="s">
        <v>7</v>
      </c>
      <c r="E34" s="59">
        <f>_xlfn.STDEV.P(E24:E31)</f>
        <v>66.556175564997829</v>
      </c>
      <c r="F34" s="63"/>
      <c r="G34" s="58">
        <f>_xlfn.STDEV.P(G24:G31)</f>
        <v>55.495977852716287</v>
      </c>
      <c r="H34" s="61"/>
      <c r="I34" s="58"/>
    </row>
    <row r="35" spans="1:16" x14ac:dyDescent="0.25">
      <c r="A35" s="54"/>
      <c r="B35" s="62"/>
      <c r="C35" s="54"/>
      <c r="D35" s="54"/>
      <c r="E35" s="59"/>
      <c r="F35" s="59"/>
      <c r="G35" s="59"/>
      <c r="H35" s="58"/>
      <c r="I35" s="59"/>
    </row>
    <row r="36" spans="1:16" x14ac:dyDescent="0.25">
      <c r="A36" s="54">
        <v>8</v>
      </c>
      <c r="B36" s="54">
        <v>30</v>
      </c>
      <c r="C36" s="55">
        <v>43717</v>
      </c>
      <c r="D36" s="55">
        <v>43723</v>
      </c>
      <c r="E36" s="57">
        <v>137</v>
      </c>
      <c r="F36" s="3" t="s">
        <v>26</v>
      </c>
      <c r="G36" s="56">
        <v>94.894051002051526</v>
      </c>
      <c r="H36" s="33" t="s">
        <v>42</v>
      </c>
      <c r="I36" s="56"/>
      <c r="L36" s="70"/>
      <c r="M36" s="70"/>
      <c r="N36" s="70"/>
      <c r="O36" s="70"/>
      <c r="P36" s="70"/>
    </row>
    <row r="37" spans="1:16" x14ac:dyDescent="0.25">
      <c r="A37" s="54">
        <v>9</v>
      </c>
      <c r="B37" s="54">
        <v>30</v>
      </c>
      <c r="C37" s="55">
        <v>43717</v>
      </c>
      <c r="D37" s="55">
        <v>43723</v>
      </c>
      <c r="E37" s="57">
        <v>135</v>
      </c>
      <c r="F37" s="3" t="s">
        <v>26</v>
      </c>
      <c r="G37" s="56">
        <v>92</v>
      </c>
      <c r="H37" s="33" t="s">
        <v>42</v>
      </c>
      <c r="I37" s="56"/>
    </row>
    <row r="38" spans="1:16" x14ac:dyDescent="0.25">
      <c r="A38" s="54">
        <v>10</v>
      </c>
      <c r="B38" s="54">
        <v>30</v>
      </c>
      <c r="C38" s="55">
        <v>43717</v>
      </c>
      <c r="D38" s="55">
        <v>43723</v>
      </c>
      <c r="E38" s="56">
        <v>168.70947548019885</v>
      </c>
      <c r="F38" s="3" t="s">
        <v>26</v>
      </c>
      <c r="G38" s="56">
        <v>64</v>
      </c>
      <c r="H38" s="33" t="s">
        <v>42</v>
      </c>
      <c r="I38" s="56"/>
    </row>
    <row r="39" spans="1:16" x14ac:dyDescent="0.25">
      <c r="A39" s="54">
        <v>11</v>
      </c>
      <c r="B39" s="54">
        <v>30</v>
      </c>
      <c r="C39" s="55">
        <v>43717</v>
      </c>
      <c r="D39" s="55">
        <v>43723</v>
      </c>
      <c r="E39" s="56">
        <v>190</v>
      </c>
      <c r="F39" s="3" t="s">
        <v>26</v>
      </c>
      <c r="G39" s="56">
        <v>71</v>
      </c>
      <c r="H39" s="33" t="s">
        <v>42</v>
      </c>
      <c r="I39" s="56"/>
    </row>
    <row r="40" spans="1:16" x14ac:dyDescent="0.25">
      <c r="A40" s="54">
        <v>12</v>
      </c>
      <c r="B40" s="54">
        <v>30</v>
      </c>
      <c r="C40" s="55">
        <v>43717</v>
      </c>
      <c r="D40" s="55">
        <v>43723</v>
      </c>
      <c r="E40" s="56">
        <v>141.1</v>
      </c>
      <c r="F40" s="3" t="s">
        <v>26</v>
      </c>
      <c r="G40" s="56">
        <v>112.58734140994181</v>
      </c>
      <c r="H40" s="33" t="s">
        <v>42</v>
      </c>
      <c r="I40" s="56"/>
    </row>
    <row r="41" spans="1:16" x14ac:dyDescent="0.25">
      <c r="B41" s="62"/>
      <c r="C41" s="54"/>
      <c r="D41" s="62" t="s">
        <v>6</v>
      </c>
      <c r="E41" s="59">
        <f>COUNT(E36:E40)</f>
        <v>5</v>
      </c>
      <c r="F41" s="54"/>
      <c r="G41" s="58">
        <f>COUNT(G36:G40)</f>
        <v>5</v>
      </c>
      <c r="H41" s="54"/>
      <c r="I41" s="58"/>
    </row>
    <row r="42" spans="1:16" x14ac:dyDescent="0.25">
      <c r="B42" s="62"/>
      <c r="C42" s="54"/>
      <c r="D42" s="62" t="s">
        <v>37</v>
      </c>
      <c r="E42" s="59">
        <f>AVERAGE(E36:E40)</f>
        <v>154.36189509603977</v>
      </c>
      <c r="F42" s="54"/>
      <c r="G42" s="59">
        <f>AVERAGE(G36:G40)</f>
        <v>86.896278482398671</v>
      </c>
      <c r="H42" s="54"/>
      <c r="I42" s="59"/>
    </row>
    <row r="43" spans="1:16" x14ac:dyDescent="0.25">
      <c r="B43" s="62"/>
      <c r="C43" s="54"/>
      <c r="D43" s="62" t="s">
        <v>7</v>
      </c>
      <c r="E43" s="59">
        <f>_xlfn.STDEV.P(E36:E40)</f>
        <v>21.578340198448341</v>
      </c>
      <c r="F43" s="54"/>
      <c r="G43" s="59">
        <f>_xlfn.STDEV.P(G36:G40)</f>
        <v>17.475550296833838</v>
      </c>
      <c r="H43" s="54"/>
      <c r="I43" s="59"/>
    </row>
    <row r="44" spans="1:16" x14ac:dyDescent="0.25">
      <c r="C44" s="54"/>
      <c r="D44" s="54"/>
      <c r="E44" s="69"/>
      <c r="F44" s="54"/>
      <c r="G44" s="69"/>
      <c r="H44" s="54"/>
      <c r="I44" s="69"/>
    </row>
    <row r="45" spans="1:16" x14ac:dyDescent="0.25">
      <c r="A45" s="54">
        <v>1</v>
      </c>
      <c r="B45" s="54">
        <v>45</v>
      </c>
      <c r="C45" s="55">
        <v>43717</v>
      </c>
      <c r="D45" s="55">
        <v>43723</v>
      </c>
      <c r="E45" s="56">
        <v>175.5</v>
      </c>
      <c r="F45" s="3" t="s">
        <v>26</v>
      </c>
      <c r="G45" s="57">
        <v>86.5</v>
      </c>
      <c r="H45" s="33" t="s">
        <v>42</v>
      </c>
      <c r="I45" s="56"/>
      <c r="L45" s="70"/>
      <c r="M45" s="70"/>
      <c r="N45" s="70"/>
      <c r="O45" s="70"/>
    </row>
    <row r="46" spans="1:16" x14ac:dyDescent="0.25">
      <c r="A46" s="54">
        <v>2</v>
      </c>
      <c r="B46" s="54">
        <v>45</v>
      </c>
      <c r="C46" s="55">
        <v>43717</v>
      </c>
      <c r="D46" s="55">
        <v>43723</v>
      </c>
      <c r="E46" s="56">
        <v>97.5</v>
      </c>
      <c r="F46" s="3" t="s">
        <v>26</v>
      </c>
      <c r="G46" s="56">
        <v>66.8</v>
      </c>
      <c r="H46" s="33" t="s">
        <v>42</v>
      </c>
      <c r="I46" s="56"/>
    </row>
    <row r="47" spans="1:16" x14ac:dyDescent="0.25">
      <c r="A47" s="54">
        <v>3</v>
      </c>
      <c r="B47" s="54">
        <v>45</v>
      </c>
      <c r="C47" s="55">
        <v>43717</v>
      </c>
      <c r="D47" s="55">
        <v>43723</v>
      </c>
      <c r="E47" s="56">
        <v>87.9</v>
      </c>
      <c r="F47" s="3" t="s">
        <v>26</v>
      </c>
      <c r="G47" s="56">
        <v>68.5</v>
      </c>
      <c r="H47" s="33" t="s">
        <v>42</v>
      </c>
      <c r="I47" s="56"/>
    </row>
    <row r="48" spans="1:16" x14ac:dyDescent="0.25">
      <c r="A48" s="54">
        <v>4</v>
      </c>
      <c r="B48" s="54">
        <v>45</v>
      </c>
      <c r="C48" s="55">
        <v>43717</v>
      </c>
      <c r="D48" s="55">
        <v>43723</v>
      </c>
      <c r="E48" s="64">
        <v>78.2</v>
      </c>
      <c r="F48" s="3" t="s">
        <v>26</v>
      </c>
      <c r="G48" s="56">
        <v>51.5</v>
      </c>
      <c r="H48" s="33" t="s">
        <v>42</v>
      </c>
      <c r="I48" s="56"/>
    </row>
    <row r="49" spans="1:16" x14ac:dyDescent="0.25">
      <c r="A49" s="54">
        <v>7</v>
      </c>
      <c r="B49" s="54">
        <v>45</v>
      </c>
      <c r="C49" s="55">
        <v>43612</v>
      </c>
      <c r="D49" s="55">
        <v>43776</v>
      </c>
      <c r="E49" s="56">
        <v>53.5</v>
      </c>
      <c r="F49" s="66" t="s">
        <v>36</v>
      </c>
      <c r="G49" s="56">
        <v>45.8</v>
      </c>
      <c r="H49" s="54" t="s">
        <v>27</v>
      </c>
      <c r="I49" s="54"/>
    </row>
    <row r="50" spans="1:16" x14ac:dyDescent="0.25">
      <c r="A50" s="54">
        <v>8</v>
      </c>
      <c r="B50" s="54">
        <v>45</v>
      </c>
      <c r="C50" s="55">
        <v>43612</v>
      </c>
      <c r="D50" s="55">
        <v>43776</v>
      </c>
      <c r="E50" s="56">
        <v>113.5</v>
      </c>
      <c r="F50" s="66" t="s">
        <v>36</v>
      </c>
      <c r="G50" s="56">
        <v>73.900000000000006</v>
      </c>
      <c r="H50" s="54" t="s">
        <v>27</v>
      </c>
      <c r="I50" s="57"/>
    </row>
    <row r="51" spans="1:16" x14ac:dyDescent="0.25">
      <c r="A51" s="54">
        <v>9</v>
      </c>
      <c r="B51" s="54">
        <v>45</v>
      </c>
      <c r="C51" s="55">
        <v>43612</v>
      </c>
      <c r="D51" s="55">
        <v>43776</v>
      </c>
      <c r="E51" s="56">
        <v>104.7</v>
      </c>
      <c r="F51" s="66" t="s">
        <v>36</v>
      </c>
      <c r="G51" s="56">
        <v>88</v>
      </c>
      <c r="H51" s="54" t="s">
        <v>27</v>
      </c>
      <c r="I51" s="57"/>
    </row>
    <row r="52" spans="1:16" x14ac:dyDescent="0.25">
      <c r="C52" s="54"/>
      <c r="D52" s="62" t="s">
        <v>6</v>
      </c>
      <c r="E52" s="58">
        <v>7</v>
      </c>
      <c r="F52" s="54"/>
      <c r="G52" s="58">
        <v>7</v>
      </c>
      <c r="H52" s="54"/>
      <c r="I52" s="58"/>
    </row>
    <row r="53" spans="1:16" x14ac:dyDescent="0.25">
      <c r="C53" s="54"/>
      <c r="D53" s="62" t="s">
        <v>37</v>
      </c>
      <c r="E53" s="59">
        <f>AVERAGE(E45:E51)</f>
        <v>101.54285714285713</v>
      </c>
      <c r="F53" s="54"/>
      <c r="G53" s="59">
        <f>AVERAGE(G45:G51)</f>
        <v>68.714285714285708</v>
      </c>
      <c r="H53" s="54"/>
      <c r="I53" s="59"/>
    </row>
    <row r="54" spans="1:16" x14ac:dyDescent="0.25">
      <c r="C54" s="54"/>
      <c r="D54" s="62" t="s">
        <v>7</v>
      </c>
      <c r="E54" s="59">
        <f>_xlfn.STDEV.P(E45:E51)</f>
        <v>35.209733116319534</v>
      </c>
      <c r="F54" s="54"/>
      <c r="G54" s="59">
        <f>_xlfn.STDEV.P(G45:G51)</f>
        <v>14.833690280808019</v>
      </c>
      <c r="H54" s="54"/>
      <c r="I54" s="59"/>
    </row>
    <row r="55" spans="1:16" x14ac:dyDescent="0.25">
      <c r="A55" s="47"/>
      <c r="B55" s="33"/>
      <c r="C55" s="47"/>
      <c r="D55" s="47"/>
      <c r="E55" s="33"/>
      <c r="F55" s="41"/>
      <c r="G55" s="33"/>
      <c r="H55" s="41"/>
      <c r="I55" s="33"/>
    </row>
    <row r="56" spans="1:16" x14ac:dyDescent="0.25">
      <c r="A56" s="54">
        <v>6</v>
      </c>
      <c r="B56" s="54">
        <v>60</v>
      </c>
      <c r="C56" s="55">
        <v>43717</v>
      </c>
      <c r="D56" s="55">
        <v>43723</v>
      </c>
      <c r="E56" s="56">
        <v>65.5</v>
      </c>
      <c r="F56" s="3" t="s">
        <v>26</v>
      </c>
      <c r="G56" s="57">
        <v>41</v>
      </c>
      <c r="H56" s="33" t="s">
        <v>42</v>
      </c>
      <c r="I56" s="56"/>
      <c r="L56" s="70"/>
      <c r="M56" s="70"/>
      <c r="N56" s="70"/>
      <c r="O56" s="70"/>
      <c r="P56" s="70"/>
    </row>
    <row r="57" spans="1:16" x14ac:dyDescent="0.25">
      <c r="A57" s="54">
        <v>7</v>
      </c>
      <c r="B57" s="54">
        <v>60</v>
      </c>
      <c r="C57" s="55">
        <v>43717</v>
      </c>
      <c r="D57" s="55">
        <v>43723</v>
      </c>
      <c r="E57" s="56">
        <v>43.2</v>
      </c>
      <c r="F57" s="3" t="s">
        <v>26</v>
      </c>
      <c r="G57" s="56">
        <v>26.8</v>
      </c>
      <c r="H57" s="33" t="s">
        <v>42</v>
      </c>
      <c r="I57" s="56"/>
    </row>
    <row r="58" spans="1:16" x14ac:dyDescent="0.25">
      <c r="A58" s="54">
        <v>8</v>
      </c>
      <c r="B58" s="54">
        <v>60</v>
      </c>
      <c r="C58" s="55">
        <v>43717</v>
      </c>
      <c r="D58" s="55">
        <v>43723</v>
      </c>
      <c r="E58" s="56">
        <v>41.8</v>
      </c>
      <c r="F58" s="3" t="s">
        <v>26</v>
      </c>
      <c r="G58" s="56">
        <v>42.5</v>
      </c>
      <c r="H58" s="33" t="s">
        <v>42</v>
      </c>
      <c r="I58" s="56"/>
    </row>
    <row r="59" spans="1:16" x14ac:dyDescent="0.25">
      <c r="A59" s="54">
        <v>9</v>
      </c>
      <c r="B59" s="54">
        <v>60</v>
      </c>
      <c r="C59" s="55">
        <v>43717</v>
      </c>
      <c r="D59" s="55">
        <v>43723</v>
      </c>
      <c r="E59" s="64">
        <v>68.599999999999994</v>
      </c>
      <c r="F59" s="3" t="s">
        <v>26</v>
      </c>
      <c r="G59" s="56">
        <v>45.2</v>
      </c>
      <c r="H59" s="33" t="s">
        <v>42</v>
      </c>
      <c r="I59" s="56"/>
    </row>
    <row r="60" spans="1:16" x14ac:dyDescent="0.25">
      <c r="D60" s="62" t="s">
        <v>6</v>
      </c>
      <c r="E60" s="58">
        <v>4</v>
      </c>
      <c r="G60" s="58">
        <v>4</v>
      </c>
    </row>
    <row r="61" spans="1:16" x14ac:dyDescent="0.25">
      <c r="D61" s="62" t="s">
        <v>37</v>
      </c>
      <c r="E61" s="59">
        <f>AVERAGE(E56:E59)</f>
        <v>54.774999999999999</v>
      </c>
      <c r="G61" s="59">
        <f>AVERAGE(G56:G59)</f>
        <v>38.875</v>
      </c>
    </row>
    <row r="62" spans="1:16" x14ac:dyDescent="0.25">
      <c r="D62" s="62" t="s">
        <v>7</v>
      </c>
      <c r="E62" s="59">
        <f>_xlfn.STDEV.P(E56:E59)</f>
        <v>12.333769699487656</v>
      </c>
      <c r="G62" s="59">
        <f>_xlfn.STDEV.P(G56:G59)</f>
        <v>7.1321017238959747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Plasma</vt:lpstr>
      <vt:lpstr>Brain</vt:lpstr>
      <vt:lpstr>Liver</vt:lpstr>
      <vt:lpstr>Kidney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Inc.</dc:creator>
  <cp:lastModifiedBy>Donna Apelbaum</cp:lastModifiedBy>
  <dcterms:created xsi:type="dcterms:W3CDTF">2021-04-18T10:54:08Z</dcterms:created>
  <dcterms:modified xsi:type="dcterms:W3CDTF">2021-04-20T09:08:17Z</dcterms:modified>
</cp:coreProperties>
</file>