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40" windowHeight="8670" activeTab="6"/>
  </bookViews>
  <sheets>
    <sheet name="Plasma 1284" sheetId="5" r:id="rId1"/>
    <sheet name="Brain 1284" sheetId="1" r:id="rId2"/>
    <sheet name="Liver 1284" sheetId="3" r:id="rId3"/>
    <sheet name="Plasma 1422" sheetId="6" r:id="rId4"/>
    <sheet name="Brain 1422" sheetId="2" r:id="rId5"/>
    <sheet name="Liver 1422" sheetId="4" r:id="rId6"/>
    <sheet name="Plasma 1284 (anova)" sheetId="9" r:id="rId7"/>
    <sheet name="Brain 1284 (anova)" sheetId="7" r:id="rId8"/>
    <sheet name="Liver 1284 (anova)" sheetId="8" r:id="rId9"/>
    <sheet name="Plasma 1422 (anova)" sheetId="12" r:id="rId10"/>
    <sheet name="Brain 1422 (anova)" sheetId="10" r:id="rId11"/>
    <sheet name="Liver 1422 (anova)" sheetId="11" r:id="rId12"/>
  </sheets>
  <definedNames>
    <definedName name="_xlnm.Print_Area" localSheetId="2">'Liver 1284'!$A$1:$G$45</definedName>
    <definedName name="_xlnm.Print_Area" localSheetId="8">'Liver 1284 (anova)'!$B$1:$B$35</definedName>
    <definedName name="_xlnm.Print_Area" localSheetId="5">'Liver 1422'!$A$1:$E$5</definedName>
    <definedName name="_xlnm.Print_Area" localSheetId="11">'Liver 1422 (anova)'!#REF!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6" l="1"/>
  <c r="B17" i="6"/>
  <c r="B10" i="6"/>
  <c r="B50" i="5"/>
  <c r="B12" i="2" l="1"/>
  <c r="H41" i="1"/>
  <c r="G39" i="1"/>
  <c r="B43" i="1"/>
  <c r="G40" i="1" s="1"/>
  <c r="H40" i="1" l="1"/>
  <c r="H39" i="1"/>
  <c r="H38" i="1"/>
  <c r="G38" i="1"/>
  <c r="H43" i="1"/>
  <c r="G41" i="1"/>
  <c r="H42" i="1"/>
  <c r="F25" i="6"/>
  <c r="G20" i="6"/>
  <c r="H19" i="6"/>
  <c r="G19" i="6"/>
  <c r="H18" i="6"/>
  <c r="G18" i="6"/>
  <c r="H17" i="6"/>
  <c r="G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H8" i="6"/>
  <c r="B42" i="5"/>
  <c r="H41" i="5" s="1"/>
  <c r="B37" i="5"/>
  <c r="G36" i="5" s="1"/>
  <c r="B25" i="5"/>
  <c r="H22" i="5" s="1"/>
  <c r="B18" i="5"/>
  <c r="I17" i="5" s="1"/>
  <c r="B13" i="5"/>
  <c r="G12" i="5" s="1"/>
  <c r="H9" i="6" l="1"/>
  <c r="G7" i="6"/>
  <c r="H22" i="6"/>
  <c r="F23" i="6"/>
  <c r="F6" i="6"/>
  <c r="F8" i="6"/>
  <c r="F24" i="6"/>
  <c r="F7" i="6"/>
  <c r="F22" i="6"/>
  <c r="G6" i="6"/>
  <c r="H24" i="6"/>
  <c r="H23" i="6"/>
  <c r="H6" i="6"/>
  <c r="G11" i="5"/>
  <c r="H23" i="5"/>
  <c r="H52" i="5" s="1"/>
  <c r="H24" i="5"/>
  <c r="H54" i="5" s="1"/>
  <c r="G6" i="5"/>
  <c r="J45" i="5"/>
  <c r="G7" i="5"/>
  <c r="G23" i="5"/>
  <c r="J6" i="5"/>
  <c r="G9" i="5"/>
  <c r="J9" i="5"/>
  <c r="G24" i="5"/>
  <c r="G47" i="5"/>
  <c r="G10" i="5"/>
  <c r="G48" i="5"/>
  <c r="J10" i="5"/>
  <c r="J48" i="5"/>
  <c r="H7" i="6"/>
  <c r="J46" i="5"/>
  <c r="J49" i="5"/>
  <c r="J7" i="5"/>
  <c r="G8" i="5"/>
  <c r="G15" i="5"/>
  <c r="I28" i="5"/>
  <c r="J8" i="5"/>
  <c r="J17" i="5"/>
  <c r="I32" i="5"/>
  <c r="I36" i="5"/>
  <c r="H43" i="5"/>
  <c r="G16" i="5"/>
  <c r="G30" i="5"/>
  <c r="I16" i="5"/>
  <c r="I19" i="5"/>
  <c r="G40" i="5"/>
  <c r="I15" i="5"/>
  <c r="G29" i="5"/>
  <c r="H42" i="5"/>
  <c r="I18" i="5"/>
  <c r="I34" i="5"/>
  <c r="J16" i="5"/>
  <c r="I20" i="5"/>
  <c r="H25" i="5"/>
  <c r="G31" i="5"/>
  <c r="G35" i="5"/>
  <c r="H40" i="5"/>
  <c r="J47" i="5"/>
  <c r="J50" i="5"/>
  <c r="J15" i="5"/>
  <c r="I29" i="5"/>
  <c r="G39" i="5"/>
  <c r="G34" i="5"/>
  <c r="G17" i="5"/>
  <c r="G22" i="5"/>
  <c r="H26" i="5"/>
  <c r="I31" i="5"/>
  <c r="I35" i="5"/>
  <c r="G41" i="5"/>
  <c r="G33" i="5"/>
  <c r="I33" i="5"/>
  <c r="J18" i="5"/>
  <c r="H39" i="5"/>
  <c r="I30" i="5"/>
  <c r="G28" i="5"/>
  <c r="G32" i="5"/>
  <c r="G46" i="5"/>
  <c r="F28" i="6" l="1"/>
  <c r="H28" i="6"/>
  <c r="H30" i="6"/>
  <c r="H29" i="6"/>
  <c r="G28" i="6"/>
  <c r="G29" i="6"/>
  <c r="G30" i="6"/>
  <c r="J52" i="5"/>
  <c r="J53" i="5"/>
  <c r="J54" i="5"/>
  <c r="G52" i="5"/>
  <c r="I54" i="5"/>
  <c r="I52" i="5"/>
  <c r="I53" i="5"/>
  <c r="H53" i="5"/>
  <c r="F29" i="6"/>
  <c r="F30" i="6"/>
  <c r="G54" i="5"/>
  <c r="G53" i="5"/>
  <c r="B16" i="4" l="1"/>
  <c r="H14" i="4" s="1"/>
  <c r="B10" i="4"/>
  <c r="H7" i="4" s="1"/>
  <c r="B43" i="3"/>
  <c r="H42" i="3" s="1"/>
  <c r="B37" i="3"/>
  <c r="G36" i="3" s="1"/>
  <c r="B24" i="3"/>
  <c r="H22" i="3" s="1"/>
  <c r="B18" i="3"/>
  <c r="J15" i="3" s="1"/>
  <c r="B12" i="3"/>
  <c r="J9" i="3" s="1"/>
  <c r="F8" i="4" l="1"/>
  <c r="G7" i="4"/>
  <c r="G16" i="4"/>
  <c r="G6" i="4"/>
  <c r="F9" i="4"/>
  <c r="H13" i="4"/>
  <c r="H12" i="4"/>
  <c r="G8" i="4"/>
  <c r="F13" i="4"/>
  <c r="F6" i="4"/>
  <c r="H8" i="4"/>
  <c r="G13" i="4"/>
  <c r="H6" i="4"/>
  <c r="G9" i="4"/>
  <c r="F14" i="4"/>
  <c r="F7" i="4"/>
  <c r="H9" i="4"/>
  <c r="F15" i="4"/>
  <c r="G15" i="4"/>
  <c r="G12" i="4"/>
  <c r="H15" i="4"/>
  <c r="J7" i="3"/>
  <c r="G8" i="3"/>
  <c r="I32" i="3"/>
  <c r="G33" i="3"/>
  <c r="G14" i="4"/>
  <c r="F12" i="4"/>
  <c r="G9" i="3"/>
  <c r="J8" i="3"/>
  <c r="G23" i="3"/>
  <c r="G10" i="3"/>
  <c r="H23" i="3"/>
  <c r="G39" i="3"/>
  <c r="G6" i="3"/>
  <c r="J10" i="3"/>
  <c r="J6" i="3"/>
  <c r="G11" i="3"/>
  <c r="I28" i="3"/>
  <c r="G7" i="3"/>
  <c r="J11" i="3"/>
  <c r="G29" i="3"/>
  <c r="G15" i="3"/>
  <c r="I29" i="3"/>
  <c r="I18" i="3"/>
  <c r="G16" i="3"/>
  <c r="I19" i="3"/>
  <c r="H24" i="3"/>
  <c r="G30" i="3"/>
  <c r="G34" i="3"/>
  <c r="G40" i="3"/>
  <c r="H44" i="3"/>
  <c r="I16" i="3"/>
  <c r="G21" i="3"/>
  <c r="H25" i="3"/>
  <c r="I30" i="3"/>
  <c r="I34" i="3"/>
  <c r="H40" i="3"/>
  <c r="I15" i="3"/>
  <c r="H39" i="3"/>
  <c r="G14" i="3"/>
  <c r="G31" i="3"/>
  <c r="I33" i="3"/>
  <c r="H43" i="3"/>
  <c r="J16" i="3"/>
  <c r="H21" i="3"/>
  <c r="G27" i="3"/>
  <c r="G35" i="3"/>
  <c r="G41" i="3"/>
  <c r="I14" i="3"/>
  <c r="G17" i="3"/>
  <c r="G22" i="3"/>
  <c r="I27" i="3"/>
  <c r="I31" i="3"/>
  <c r="I35" i="3"/>
  <c r="H41" i="3"/>
  <c r="J14" i="3"/>
  <c r="I17" i="3"/>
  <c r="G28" i="3"/>
  <c r="G32" i="3"/>
  <c r="G42" i="3"/>
  <c r="J17" i="3"/>
  <c r="H20" i="4" l="1"/>
  <c r="H18" i="4"/>
  <c r="H19" i="4"/>
  <c r="G19" i="4"/>
  <c r="G18" i="4"/>
  <c r="G20" i="4"/>
  <c r="F18" i="4"/>
  <c r="F20" i="4"/>
  <c r="F19" i="4"/>
  <c r="I48" i="3"/>
  <c r="I46" i="3"/>
  <c r="I47" i="3"/>
  <c r="J48" i="3"/>
  <c r="J47" i="3"/>
  <c r="J46" i="3"/>
  <c r="H48" i="3"/>
  <c r="H46" i="3"/>
  <c r="H47" i="3"/>
  <c r="G46" i="3"/>
  <c r="G47" i="3"/>
  <c r="G48" i="3"/>
  <c r="G14" i="2" l="1"/>
  <c r="F10" i="2"/>
  <c r="G9" i="2"/>
  <c r="F6" i="2"/>
  <c r="H9" i="2"/>
  <c r="H6" i="2"/>
  <c r="G11" i="2"/>
  <c r="F7" i="2"/>
  <c r="H11" i="2"/>
  <c r="G6" i="2"/>
  <c r="H7" i="2"/>
  <c r="H8" i="2"/>
  <c r="G12" i="2"/>
  <c r="G10" i="2"/>
  <c r="F9" i="2"/>
  <c r="G13" i="2"/>
  <c r="G7" i="2"/>
  <c r="H12" i="2"/>
  <c r="F8" i="2"/>
  <c r="H10" i="2"/>
  <c r="H13" i="2"/>
  <c r="G8" i="2"/>
  <c r="F11" i="2"/>
  <c r="H16" i="2" l="1"/>
  <c r="H18" i="2"/>
  <c r="H17" i="2"/>
  <c r="F16" i="2"/>
  <c r="G16" i="2"/>
  <c r="G17" i="2"/>
  <c r="G18" i="2"/>
  <c r="F18" i="2"/>
  <c r="F17" i="2"/>
  <c r="B36" i="1" l="1"/>
  <c r="I30" i="1" s="1"/>
  <c r="B23" i="1"/>
  <c r="H21" i="1" s="1"/>
  <c r="B18" i="1"/>
  <c r="J14" i="1" s="1"/>
  <c r="B12" i="1"/>
  <c r="J12" i="1" s="1"/>
  <c r="H24" i="1" l="1"/>
  <c r="G22" i="1"/>
  <c r="H20" i="1"/>
  <c r="G26" i="1"/>
  <c r="I34" i="1"/>
  <c r="G28" i="1"/>
  <c r="G7" i="1"/>
  <c r="G14" i="1"/>
  <c r="J9" i="1"/>
  <c r="I17" i="1"/>
  <c r="I16" i="1"/>
  <c r="J17" i="1"/>
  <c r="J7" i="1"/>
  <c r="G34" i="1"/>
  <c r="J15" i="1"/>
  <c r="G6" i="1"/>
  <c r="J8" i="1"/>
  <c r="G35" i="1"/>
  <c r="G17" i="1"/>
  <c r="G16" i="1"/>
  <c r="G33" i="1"/>
  <c r="J16" i="1"/>
  <c r="H23" i="1"/>
  <c r="G11" i="1"/>
  <c r="G15" i="1"/>
  <c r="G32" i="1"/>
  <c r="H22" i="1"/>
  <c r="G10" i="1"/>
  <c r="G20" i="1"/>
  <c r="G31" i="1"/>
  <c r="G27" i="1"/>
  <c r="J11" i="1"/>
  <c r="I14" i="1"/>
  <c r="G9" i="1"/>
  <c r="G30" i="1"/>
  <c r="J10" i="1"/>
  <c r="I15" i="1"/>
  <c r="G8" i="1"/>
  <c r="G21" i="1"/>
  <c r="G29" i="1"/>
  <c r="J6" i="1"/>
  <c r="I31" i="1"/>
  <c r="I32" i="1"/>
  <c r="I33" i="1"/>
  <c r="I27" i="1"/>
  <c r="I26" i="1"/>
  <c r="I28" i="1"/>
  <c r="I29" i="1"/>
  <c r="G45" i="1" l="1"/>
  <c r="G47" i="1"/>
  <c r="G46" i="1"/>
  <c r="H46" i="1"/>
  <c r="H45" i="1"/>
  <c r="H47" i="1"/>
  <c r="J45" i="1"/>
  <c r="J47" i="1"/>
  <c r="J46" i="1"/>
  <c r="I46" i="1"/>
  <c r="I47" i="1"/>
  <c r="I45" i="1"/>
</calcChain>
</file>

<file path=xl/sharedStrings.xml><?xml version="1.0" encoding="utf-8"?>
<sst xmlns="http://schemas.openxmlformats.org/spreadsheetml/2006/main" count="270" uniqueCount="39">
  <si>
    <t>SC</t>
  </si>
  <si>
    <t>% reduction</t>
  </si>
  <si>
    <t>Exp Date</t>
  </si>
  <si>
    <t>LPS</t>
  </si>
  <si>
    <t>mg/kg</t>
  </si>
  <si>
    <t>n</t>
  </si>
  <si>
    <t>mean</t>
  </si>
  <si>
    <t>std</t>
  </si>
  <si>
    <t/>
  </si>
  <si>
    <t>ANOVA</t>
  </si>
  <si>
    <t>Percent_Reduction</t>
  </si>
  <si>
    <t>Sum of Squares</t>
  </si>
  <si>
    <t>df</t>
  </si>
  <si>
    <t>Mean Square</t>
  </si>
  <si>
    <t>F</t>
  </si>
  <si>
    <t>Sig.</t>
  </si>
  <si>
    <t>Between Groups</t>
  </si>
  <si>
    <t>Within Groups</t>
  </si>
  <si>
    <t>Total</t>
  </si>
  <si>
    <t>Gp</t>
  </si>
  <si>
    <t>N</t>
  </si>
  <si>
    <t>Subset for alpha = 0.05</t>
  </si>
  <si>
    <t>1</t>
  </si>
  <si>
    <t>2</t>
  </si>
  <si>
    <t>3</t>
  </si>
  <si>
    <t>AN1284 2.5 mg</t>
  </si>
  <si>
    <t>AN1284 0.05 mg</t>
  </si>
  <si>
    <t>AN1284 0.5 mg</t>
  </si>
  <si>
    <r>
      <t>Duncan</t>
    </r>
    <r>
      <rPr>
        <vertAlign val="superscript"/>
        <sz val="9"/>
        <color indexed="60"/>
        <rFont val="Arial"/>
        <family val="2"/>
      </rPr>
      <t>a,b</t>
    </r>
  </si>
  <si>
    <t>Subset for alpha = 0.01</t>
  </si>
  <si>
    <r>
      <t>Duncan</t>
    </r>
    <r>
      <rPr>
        <vertAlign val="superscript"/>
        <sz val="11"/>
        <color indexed="60"/>
        <rFont val="Calibri"/>
        <family val="2"/>
        <scheme val="minor"/>
      </rPr>
      <t>a,b</t>
    </r>
  </si>
  <si>
    <t>alpha = 0.05</t>
  </si>
  <si>
    <t>alpha = 0.01</t>
  </si>
  <si>
    <t>AN1422 0.22 mg</t>
  </si>
  <si>
    <t>AN1422 2.2 mg</t>
  </si>
  <si>
    <t>Brain IL-6 (pg cytokine/mg protein)</t>
  </si>
  <si>
    <t>Liver IL-6(pg cytokine/mg protein)</t>
  </si>
  <si>
    <t>Liver IL-6 (pg cytokine/mg protein)</t>
  </si>
  <si>
    <t>Plasma IL-6 (pg cytokine/mg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</si>
</sst>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0.000"/>
    <numFmt numFmtId="166" formatCode="###0"/>
    <numFmt numFmtId="167" formatCode="#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8E4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8E4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8E4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339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vertAlign val="superscript"/>
      <sz val="9"/>
      <color indexed="60"/>
      <name val="Arial"/>
      <family val="2"/>
    </font>
    <font>
      <b/>
      <sz val="11"/>
      <color indexed="60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indexed="62"/>
      <name val="Calibri"/>
      <family val="2"/>
      <scheme val="minor"/>
    </font>
    <font>
      <vertAlign val="superscript"/>
      <sz val="11"/>
      <color indexed="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4"/>
      </right>
      <top/>
      <bottom style="thin">
        <color indexed="61"/>
      </bottom>
      <diagonal/>
    </border>
    <border>
      <left style="thin">
        <color indexed="64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6">
    <xf numFmtId="0" fontId="0" fillId="0" borderId="0" xfId="0"/>
    <xf numFmtId="0" fontId="5" fillId="0" borderId="0" xfId="1" applyFont="1" applyBorder="1" applyAlignment="1">
      <alignment horizontal="left"/>
    </xf>
    <xf numFmtId="14" fontId="6" fillId="0" borderId="0" xfId="2" quotePrefix="1" applyNumberFormat="1" applyFont="1" applyAlignment="1">
      <alignment horizontal="left"/>
    </xf>
    <xf numFmtId="0" fontId="6" fillId="0" borderId="0" xfId="2" applyFont="1"/>
    <xf numFmtId="0" fontId="7" fillId="0" borderId="0" xfId="2" applyFont="1"/>
    <xf numFmtId="0" fontId="8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3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2" fillId="0" borderId="0" xfId="1" applyFont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14" fontId="6" fillId="0" borderId="0" xfId="1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8" fillId="0" borderId="0" xfId="1" applyNumberFormat="1" applyFont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left"/>
    </xf>
    <xf numFmtId="1" fontId="8" fillId="0" borderId="0" xfId="0" applyNumberFormat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0" xfId="2" applyFont="1" applyFill="1"/>
    <xf numFmtId="0" fontId="6" fillId="0" borderId="0" xfId="2" applyFont="1" applyBorder="1"/>
    <xf numFmtId="1" fontId="1" fillId="0" borderId="0" xfId="0" applyNumberFormat="1" applyFont="1" applyAlignment="1">
      <alignment horizontal="center"/>
    </xf>
    <xf numFmtId="1" fontId="13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0" fillId="0" borderId="0" xfId="0" quotePrefix="1" applyFont="1" applyFill="1"/>
    <xf numFmtId="0" fontId="3" fillId="0" borderId="0" xfId="0" applyFont="1" applyFill="1"/>
    <xf numFmtId="0" fontId="6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1" fontId="0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" fontId="8" fillId="0" borderId="0" xfId="1" applyNumberFormat="1" applyFont="1" applyFill="1" applyBorder="1" applyAlignment="1">
      <alignment horizontal="center"/>
    </xf>
    <xf numFmtId="1" fontId="16" fillId="0" borderId="0" xfId="0" applyNumberFormat="1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8" fillId="0" borderId="0" xfId="1" applyFont="1" applyFill="1" applyBorder="1" applyAlignment="1">
      <alignment horizontal="center"/>
    </xf>
    <xf numFmtId="0" fontId="22" fillId="0" borderId="8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/>
    </xf>
    <xf numFmtId="0" fontId="6" fillId="0" borderId="0" xfId="2" applyFont="1" applyFill="1" applyAlignment="1">
      <alignment horizontal="center"/>
    </xf>
    <xf numFmtId="166" fontId="21" fillId="0" borderId="11" xfId="4" applyNumberFormat="1" applyFont="1" applyFill="1" applyBorder="1" applyAlignment="1">
      <alignment horizontal="center" vertical="top"/>
    </xf>
    <xf numFmtId="165" fontId="21" fillId="0" borderId="11" xfId="4" applyNumberFormat="1" applyFont="1" applyFill="1" applyBorder="1" applyAlignment="1">
      <alignment horizontal="center" vertical="top"/>
    </xf>
    <xf numFmtId="166" fontId="21" fillId="0" borderId="12" xfId="4" applyNumberFormat="1" applyFont="1" applyFill="1" applyBorder="1" applyAlignment="1">
      <alignment horizontal="center" vertical="top"/>
    </xf>
    <xf numFmtId="0" fontId="21" fillId="0" borderId="12" xfId="4" applyFont="1" applyFill="1" applyBorder="1" applyAlignment="1">
      <alignment horizontal="center" vertical="top" wrapText="1"/>
    </xf>
    <xf numFmtId="166" fontId="21" fillId="0" borderId="10" xfId="4" applyNumberFormat="1" applyFont="1" applyFill="1" applyBorder="1" applyAlignment="1">
      <alignment horizontal="center" vertical="top"/>
    </xf>
    <xf numFmtId="166" fontId="21" fillId="0" borderId="13" xfId="4" applyNumberFormat="1" applyFont="1" applyFill="1" applyBorder="1" applyAlignment="1">
      <alignment horizontal="center" vertical="top"/>
    </xf>
    <xf numFmtId="0" fontId="22" fillId="0" borderId="19" xfId="4" applyFont="1" applyFill="1" applyBorder="1" applyAlignment="1">
      <alignment horizontal="center" wrapText="1"/>
    </xf>
    <xf numFmtId="0" fontId="22" fillId="0" borderId="20" xfId="4" applyFont="1" applyFill="1" applyBorder="1" applyAlignment="1">
      <alignment horizontal="left" vertical="top" wrapText="1"/>
    </xf>
    <xf numFmtId="165" fontId="21" fillId="0" borderId="21" xfId="4" applyNumberFormat="1" applyFont="1" applyFill="1" applyBorder="1" applyAlignment="1">
      <alignment horizontal="center" vertical="top"/>
    </xf>
    <xf numFmtId="0" fontId="22" fillId="0" borderId="22" xfId="4" applyFont="1" applyFill="1" applyBorder="1" applyAlignment="1">
      <alignment horizontal="left" vertical="top" wrapText="1"/>
    </xf>
    <xf numFmtId="0" fontId="21" fillId="0" borderId="23" xfId="4" applyFont="1" applyFill="1" applyBorder="1" applyAlignment="1">
      <alignment horizontal="center" vertical="top" wrapText="1"/>
    </xf>
    <xf numFmtId="0" fontId="22" fillId="0" borderId="24" xfId="4" applyFont="1" applyFill="1" applyBorder="1" applyAlignment="1">
      <alignment horizontal="left" vertical="top" wrapText="1"/>
    </xf>
    <xf numFmtId="166" fontId="21" fillId="0" borderId="26" xfId="4" applyNumberFormat="1" applyFont="1" applyFill="1" applyBorder="1" applyAlignment="1">
      <alignment horizontal="center" vertical="top"/>
    </xf>
    <xf numFmtId="0" fontId="21" fillId="0" borderId="26" xfId="4" applyFont="1" applyFill="1" applyBorder="1" applyAlignment="1">
      <alignment horizontal="center" vertical="top" wrapText="1"/>
    </xf>
    <xf numFmtId="0" fontId="21" fillId="0" borderId="27" xfId="4" applyFont="1" applyFill="1" applyBorder="1" applyAlignment="1">
      <alignment horizontal="center" vertical="top" wrapText="1"/>
    </xf>
    <xf numFmtId="166" fontId="21" fillId="0" borderId="25" xfId="4" applyNumberFormat="1" applyFont="1" applyFill="1" applyBorder="1" applyAlignment="1">
      <alignment horizontal="center" vertical="top"/>
    </xf>
    <xf numFmtId="167" fontId="21" fillId="0" borderId="11" xfId="4" applyNumberFormat="1" applyFont="1" applyFill="1" applyBorder="1" applyAlignment="1">
      <alignment horizontal="center" vertical="top"/>
    </xf>
    <xf numFmtId="167" fontId="21" fillId="0" borderId="12" xfId="4" applyNumberFormat="1" applyFont="1" applyFill="1" applyBorder="1" applyAlignment="1">
      <alignment horizontal="center" vertical="top"/>
    </xf>
    <xf numFmtId="0" fontId="22" fillId="0" borderId="19" xfId="4" applyFont="1" applyFill="1" applyBorder="1" applyAlignment="1">
      <alignment horizontal="center"/>
    </xf>
    <xf numFmtId="0" fontId="21" fillId="0" borderId="25" xfId="4" applyFont="1" applyFill="1" applyBorder="1" applyAlignment="1">
      <alignment horizontal="center" vertical="top" wrapText="1"/>
    </xf>
    <xf numFmtId="165" fontId="21" fillId="0" borderId="26" xfId="4" applyNumberFormat="1" applyFont="1" applyFill="1" applyBorder="1" applyAlignment="1">
      <alignment horizontal="center" vertical="top"/>
    </xf>
    <xf numFmtId="165" fontId="21" fillId="0" borderId="27" xfId="4" applyNumberFormat="1" applyFont="1" applyFill="1" applyBorder="1" applyAlignment="1">
      <alignment horizontal="center" vertical="top"/>
    </xf>
    <xf numFmtId="167" fontId="21" fillId="0" borderId="11" xfId="4" applyNumberFormat="1" applyFont="1" applyFill="1" applyBorder="1" applyAlignment="1">
      <alignment horizontal="center" vertical="top" wrapText="1"/>
    </xf>
    <xf numFmtId="167" fontId="21" fillId="0" borderId="21" xfId="4" applyNumberFormat="1" applyFont="1" applyFill="1" applyBorder="1" applyAlignment="1">
      <alignment horizontal="center" vertical="top" wrapText="1"/>
    </xf>
    <xf numFmtId="167" fontId="21" fillId="0" borderId="12" xfId="4" applyNumberFormat="1" applyFont="1" applyFill="1" applyBorder="1" applyAlignment="1">
      <alignment horizontal="center" vertical="top" wrapText="1"/>
    </xf>
    <xf numFmtId="167" fontId="21" fillId="0" borderId="23" xfId="4" applyNumberFormat="1" applyFont="1" applyFill="1" applyBorder="1" applyAlignment="1">
      <alignment horizontal="center" vertical="top" wrapText="1"/>
    </xf>
    <xf numFmtId="167" fontId="21" fillId="0" borderId="23" xfId="4" applyNumberFormat="1" applyFont="1" applyFill="1" applyBorder="1" applyAlignment="1">
      <alignment horizontal="center" vertical="top"/>
    </xf>
    <xf numFmtId="0" fontId="22" fillId="0" borderId="18" xfId="4" applyFont="1" applyFill="1" applyBorder="1" applyAlignment="1">
      <alignment horizontal="left" wrapText="1"/>
    </xf>
    <xf numFmtId="0" fontId="22" fillId="0" borderId="9" xfId="5" applyFont="1" applyFill="1" applyBorder="1" applyAlignment="1">
      <alignment horizontal="center"/>
    </xf>
    <xf numFmtId="166" fontId="21" fillId="0" borderId="10" xfId="5" applyNumberFormat="1" applyFont="1" applyFill="1" applyBorder="1" applyAlignment="1">
      <alignment horizontal="center" vertical="top"/>
    </xf>
    <xf numFmtId="166" fontId="21" fillId="0" borderId="13" xfId="5" applyNumberFormat="1" applyFont="1" applyFill="1" applyBorder="1" applyAlignment="1">
      <alignment horizontal="center" vertical="top"/>
    </xf>
    <xf numFmtId="167" fontId="21" fillId="0" borderId="11" xfId="5" applyNumberFormat="1" applyFont="1" applyFill="1" applyBorder="1" applyAlignment="1">
      <alignment horizontal="center" vertical="top"/>
    </xf>
    <xf numFmtId="167" fontId="21" fillId="0" borderId="12" xfId="5" applyNumberFormat="1" applyFont="1" applyFill="1" applyBorder="1" applyAlignment="1">
      <alignment horizontal="center" vertical="top"/>
    </xf>
    <xf numFmtId="167" fontId="21" fillId="0" borderId="12" xfId="5" applyNumberFormat="1" applyFont="1" applyFill="1" applyBorder="1" applyAlignment="1">
      <alignment horizontal="center" vertical="top" wrapText="1"/>
    </xf>
    <xf numFmtId="0" fontId="22" fillId="0" borderId="19" xfId="5" applyFont="1" applyFill="1" applyBorder="1" applyAlignment="1">
      <alignment horizontal="center"/>
    </xf>
    <xf numFmtId="0" fontId="22" fillId="0" borderId="20" xfId="5" applyFont="1" applyFill="1" applyBorder="1" applyAlignment="1">
      <alignment horizontal="left" vertical="top" wrapText="1"/>
    </xf>
    <xf numFmtId="167" fontId="21" fillId="0" borderId="21" xfId="5" applyNumberFormat="1" applyFont="1" applyFill="1" applyBorder="1" applyAlignment="1">
      <alignment horizontal="center" vertical="top" wrapText="1"/>
    </xf>
    <xf numFmtId="0" fontId="22" fillId="0" borderId="22" xfId="5" applyFont="1" applyFill="1" applyBorder="1" applyAlignment="1">
      <alignment horizontal="left" vertical="top" wrapText="1"/>
    </xf>
    <xf numFmtId="167" fontId="21" fillId="0" borderId="23" xfId="5" applyNumberFormat="1" applyFont="1" applyFill="1" applyBorder="1" applyAlignment="1">
      <alignment horizontal="center" vertical="top" wrapText="1"/>
    </xf>
    <xf numFmtId="167" fontId="21" fillId="0" borderId="23" xfId="5" applyNumberFormat="1" applyFont="1" applyFill="1" applyBorder="1" applyAlignment="1">
      <alignment horizontal="center" vertical="top"/>
    </xf>
    <xf numFmtId="0" fontId="22" fillId="0" borderId="24" xfId="5" applyFont="1" applyFill="1" applyBorder="1" applyAlignment="1">
      <alignment horizontal="left" vertical="top" wrapText="1"/>
    </xf>
    <xf numFmtId="0" fontId="21" fillId="0" borderId="25" xfId="5" applyFont="1" applyFill="1" applyBorder="1" applyAlignment="1">
      <alignment horizontal="center" vertical="top" wrapText="1"/>
    </xf>
    <xf numFmtId="165" fontId="21" fillId="0" borderId="26" xfId="5" applyNumberFormat="1" applyFont="1" applyFill="1" applyBorder="1" applyAlignment="1">
      <alignment horizontal="center" vertical="top"/>
    </xf>
    <xf numFmtId="165" fontId="21" fillId="0" borderId="27" xfId="5" applyNumberFormat="1" applyFont="1" applyFill="1" applyBorder="1" applyAlignment="1">
      <alignment horizontal="center" vertical="top"/>
    </xf>
    <xf numFmtId="0" fontId="22" fillId="0" borderId="19" xfId="6" applyFont="1" applyFill="1" applyBorder="1" applyAlignment="1">
      <alignment horizontal="center"/>
    </xf>
    <xf numFmtId="0" fontId="22" fillId="0" borderId="20" xfId="6" applyFont="1" applyFill="1" applyBorder="1" applyAlignment="1">
      <alignment horizontal="left" vertical="top" wrapText="1"/>
    </xf>
    <xf numFmtId="0" fontId="22" fillId="0" borderId="22" xfId="6" applyFont="1" applyFill="1" applyBorder="1" applyAlignment="1">
      <alignment horizontal="left" vertical="top" wrapText="1"/>
    </xf>
    <xf numFmtId="0" fontId="22" fillId="0" borderId="24" xfId="6" applyFont="1" applyFill="1" applyBorder="1" applyAlignment="1">
      <alignment horizontal="left" vertical="top" wrapText="1"/>
    </xf>
    <xf numFmtId="166" fontId="21" fillId="0" borderId="10" xfId="6" applyNumberFormat="1" applyFont="1" applyFill="1" applyBorder="1" applyAlignment="1">
      <alignment horizontal="center" vertical="top"/>
    </xf>
    <xf numFmtId="166" fontId="21" fillId="0" borderId="13" xfId="6" applyNumberFormat="1" applyFont="1" applyFill="1" applyBorder="1" applyAlignment="1">
      <alignment horizontal="center" vertical="top"/>
    </xf>
    <xf numFmtId="0" fontId="21" fillId="0" borderId="25" xfId="6" applyFont="1" applyFill="1" applyBorder="1" applyAlignment="1">
      <alignment horizontal="center" vertical="top" wrapText="1"/>
    </xf>
    <xf numFmtId="165" fontId="21" fillId="0" borderId="27" xfId="6" applyNumberFormat="1" applyFont="1" applyFill="1" applyBorder="1" applyAlignment="1">
      <alignment horizontal="center" vertical="top"/>
    </xf>
    <xf numFmtId="167" fontId="21" fillId="0" borderId="21" xfId="6" applyNumberFormat="1" applyFont="1" applyFill="1" applyBorder="1" applyAlignment="1">
      <alignment horizontal="center" vertical="top"/>
    </xf>
    <xf numFmtId="167" fontId="21" fillId="0" borderId="23" xfId="6" applyNumberFormat="1" applyFont="1" applyFill="1" applyBorder="1" applyAlignment="1">
      <alignment horizontal="center" vertical="top"/>
    </xf>
    <xf numFmtId="0" fontId="22" fillId="0" borderId="1" xfId="6" applyFont="1" applyFill="1" applyBorder="1" applyAlignment="1">
      <alignment horizontal="center" wrapText="1"/>
    </xf>
    <xf numFmtId="0" fontId="4" fillId="0" borderId="0" xfId="7"/>
    <xf numFmtId="0" fontId="22" fillId="0" borderId="9" xfId="7" applyFont="1" applyFill="1" applyBorder="1" applyAlignment="1">
      <alignment horizontal="center"/>
    </xf>
    <xf numFmtId="0" fontId="22" fillId="0" borderId="19" xfId="7" applyFont="1" applyFill="1" applyBorder="1" applyAlignment="1">
      <alignment horizontal="center"/>
    </xf>
    <xf numFmtId="0" fontId="22" fillId="0" borderId="20" xfId="7" applyFont="1" applyFill="1" applyBorder="1" applyAlignment="1">
      <alignment horizontal="left" vertical="top" wrapText="1"/>
    </xf>
    <xf numFmtId="0" fontId="22" fillId="0" borderId="22" xfId="7" applyFont="1" applyFill="1" applyBorder="1" applyAlignment="1">
      <alignment horizontal="left" vertical="top" wrapText="1"/>
    </xf>
    <xf numFmtId="0" fontId="22" fillId="0" borderId="24" xfId="7" applyFont="1" applyFill="1" applyBorder="1" applyAlignment="1">
      <alignment horizontal="left" vertical="top" wrapText="1"/>
    </xf>
    <xf numFmtId="166" fontId="21" fillId="0" borderId="10" xfId="7" applyNumberFormat="1" applyFont="1" applyFill="1" applyBorder="1" applyAlignment="1">
      <alignment horizontal="center" vertical="top"/>
    </xf>
    <xf numFmtId="166" fontId="21" fillId="0" borderId="13" xfId="7" applyNumberFormat="1" applyFont="1" applyFill="1" applyBorder="1" applyAlignment="1">
      <alignment horizontal="center" vertical="top"/>
    </xf>
    <xf numFmtId="0" fontId="21" fillId="0" borderId="25" xfId="7" applyFont="1" applyFill="1" applyBorder="1" applyAlignment="1">
      <alignment horizontal="center" vertical="top" wrapText="1"/>
    </xf>
    <xf numFmtId="165" fontId="21" fillId="0" borderId="26" xfId="7" applyNumberFormat="1" applyFont="1" applyFill="1" applyBorder="1" applyAlignment="1">
      <alignment horizontal="center" vertical="top"/>
    </xf>
    <xf numFmtId="165" fontId="21" fillId="0" borderId="27" xfId="7" applyNumberFormat="1" applyFont="1" applyFill="1" applyBorder="1" applyAlignment="1">
      <alignment horizontal="center" vertical="top"/>
    </xf>
    <xf numFmtId="167" fontId="21" fillId="0" borderId="11" xfId="7" applyNumberFormat="1" applyFont="1" applyFill="1" applyBorder="1" applyAlignment="1">
      <alignment horizontal="center" vertical="top"/>
    </xf>
    <xf numFmtId="167" fontId="21" fillId="0" borderId="21" xfId="7" applyNumberFormat="1" applyFont="1" applyFill="1" applyBorder="1" applyAlignment="1">
      <alignment horizontal="center" vertical="top" wrapText="1"/>
    </xf>
    <xf numFmtId="167" fontId="21" fillId="0" borderId="12" xfId="7" applyNumberFormat="1" applyFont="1" applyFill="1" applyBorder="1" applyAlignment="1">
      <alignment horizontal="center" vertical="top" wrapText="1"/>
    </xf>
    <xf numFmtId="167" fontId="21" fillId="0" borderId="23" xfId="7" applyNumberFormat="1" applyFont="1" applyFill="1" applyBorder="1" applyAlignment="1">
      <alignment horizontal="center" vertical="top"/>
    </xf>
    <xf numFmtId="0" fontId="4" fillId="0" borderId="0" xfId="8"/>
    <xf numFmtId="0" fontId="7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21" fillId="0" borderId="2" xfId="5" applyFont="1" applyFill="1" applyBorder="1"/>
    <xf numFmtId="0" fontId="6" fillId="0" borderId="3" xfId="5" applyFont="1" applyFill="1" applyBorder="1"/>
    <xf numFmtId="0" fontId="6" fillId="0" borderId="4" xfId="5" applyFont="1" applyFill="1" applyBorder="1"/>
    <xf numFmtId="0" fontId="22" fillId="0" borderId="17" xfId="5" applyFont="1" applyFill="1" applyBorder="1" applyAlignment="1">
      <alignment horizontal="left" wrapText="1"/>
    </xf>
    <xf numFmtId="0" fontId="22" fillId="0" borderId="18" xfId="5" applyFont="1" applyFill="1" applyBorder="1" applyAlignment="1">
      <alignment horizontal="left" wrapText="1"/>
    </xf>
    <xf numFmtId="0" fontId="22" fillId="0" borderId="0" xfId="5" applyFont="1" applyFill="1" applyBorder="1" applyAlignment="1">
      <alignment horizontal="center" wrapText="1"/>
    </xf>
    <xf numFmtId="0" fontId="22" fillId="0" borderId="8" xfId="5" applyFont="1" applyFill="1" applyBorder="1" applyAlignment="1">
      <alignment horizontal="center" wrapText="1"/>
    </xf>
    <xf numFmtId="0" fontId="22" fillId="0" borderId="28" xfId="5" applyFont="1" applyFill="1" applyBorder="1" applyAlignment="1">
      <alignment horizontal="center" wrapText="1"/>
    </xf>
    <xf numFmtId="0" fontId="22" fillId="0" borderId="30" xfId="5" applyFont="1" applyFill="1" applyBorder="1" applyAlignment="1">
      <alignment horizontal="center" wrapText="1"/>
    </xf>
    <xf numFmtId="0" fontId="20" fillId="0" borderId="14" xfId="4" applyFont="1" applyFill="1" applyBorder="1" applyAlignment="1">
      <alignment horizontal="center" vertical="center" wrapText="1"/>
    </xf>
    <xf numFmtId="0" fontId="20" fillId="0" borderId="15" xfId="4" applyFont="1" applyFill="1" applyBorder="1" applyAlignment="1">
      <alignment horizontal="center" vertical="center" wrapText="1"/>
    </xf>
    <xf numFmtId="0" fontId="20" fillId="0" borderId="16" xfId="4" applyFont="1" applyFill="1" applyBorder="1" applyAlignment="1">
      <alignment horizontal="center" vertical="center" wrapText="1"/>
    </xf>
    <xf numFmtId="0" fontId="21" fillId="0" borderId="2" xfId="4" applyFont="1" applyFill="1" applyBorder="1"/>
    <xf numFmtId="0" fontId="6" fillId="0" borderId="3" xfId="4" applyFont="1" applyFill="1" applyBorder="1"/>
    <xf numFmtId="0" fontId="6" fillId="0" borderId="4" xfId="4" applyFont="1" applyFill="1" applyBorder="1"/>
    <xf numFmtId="0" fontId="22" fillId="0" borderId="17" xfId="4" applyFont="1" applyFill="1" applyBorder="1" applyAlignment="1">
      <alignment horizontal="left" wrapText="1"/>
    </xf>
    <xf numFmtId="0" fontId="22" fillId="0" borderId="18" xfId="4" applyFont="1" applyFill="1" applyBorder="1" applyAlignment="1">
      <alignment horizontal="left" wrapText="1"/>
    </xf>
    <xf numFmtId="0" fontId="22" fillId="0" borderId="0" xfId="4" applyFont="1" applyFill="1" applyBorder="1" applyAlignment="1">
      <alignment horizontal="center" wrapText="1"/>
    </xf>
    <xf numFmtId="0" fontId="22" fillId="0" borderId="8" xfId="4" applyFont="1" applyFill="1" applyBorder="1" applyAlignment="1">
      <alignment horizontal="center" wrapText="1"/>
    </xf>
    <xf numFmtId="0" fontId="22" fillId="0" borderId="28" xfId="4" applyFont="1" applyFill="1" applyBorder="1" applyAlignment="1">
      <alignment horizontal="center" wrapText="1"/>
    </xf>
    <xf numFmtId="0" fontId="22" fillId="0" borderId="29" xfId="4" applyFont="1" applyFill="1" applyBorder="1" applyAlignment="1">
      <alignment horizontal="center" wrapText="1"/>
    </xf>
    <xf numFmtId="0" fontId="22" fillId="0" borderId="30" xfId="4" applyFont="1" applyFill="1" applyBorder="1" applyAlignment="1">
      <alignment horizontal="center" wrapText="1"/>
    </xf>
    <xf numFmtId="0" fontId="20" fillId="0" borderId="2" xfId="4" applyFont="1" applyFill="1" applyBorder="1"/>
    <xf numFmtId="0" fontId="5" fillId="0" borderId="3" xfId="4" applyFont="1" applyFill="1" applyBorder="1"/>
    <xf numFmtId="0" fontId="5" fillId="0" borderId="4" xfId="4" applyFont="1" applyFill="1" applyBorder="1"/>
    <xf numFmtId="0" fontId="20" fillId="0" borderId="14" xfId="5" applyFont="1" applyFill="1" applyBorder="1" applyAlignment="1">
      <alignment horizontal="center" vertical="center" wrapText="1"/>
    </xf>
    <xf numFmtId="0" fontId="20" fillId="0" borderId="15" xfId="5" applyFont="1" applyFill="1" applyBorder="1" applyAlignment="1">
      <alignment horizontal="center" vertical="center" wrapText="1"/>
    </xf>
    <xf numFmtId="0" fontId="20" fillId="0" borderId="16" xfId="5" applyFont="1" applyFill="1" applyBorder="1" applyAlignment="1">
      <alignment horizontal="center" vertical="center" wrapText="1"/>
    </xf>
    <xf numFmtId="0" fontId="21" fillId="0" borderId="2" xfId="7" applyFont="1" applyFill="1" applyBorder="1"/>
    <xf numFmtId="0" fontId="6" fillId="0" borderId="3" xfId="7" applyFont="1" applyFill="1" applyBorder="1"/>
    <xf numFmtId="0" fontId="6" fillId="0" borderId="4" xfId="7" applyFont="1" applyFill="1" applyBorder="1"/>
    <xf numFmtId="0" fontId="22" fillId="0" borderId="17" xfId="7" applyFont="1" applyFill="1" applyBorder="1" applyAlignment="1">
      <alignment horizontal="left" wrapText="1"/>
    </xf>
    <xf numFmtId="0" fontId="22" fillId="0" borderId="18" xfId="7" applyFont="1" applyFill="1" applyBorder="1" applyAlignment="1">
      <alignment horizontal="left" wrapText="1"/>
    </xf>
    <xf numFmtId="0" fontId="22" fillId="0" borderId="0" xfId="7" applyFont="1" applyFill="1" applyBorder="1" applyAlignment="1">
      <alignment horizontal="center" wrapText="1"/>
    </xf>
    <xf numFmtId="0" fontId="22" fillId="0" borderId="8" xfId="7" applyFont="1" applyFill="1" applyBorder="1" applyAlignment="1">
      <alignment horizontal="center" wrapText="1"/>
    </xf>
    <xf numFmtId="0" fontId="22" fillId="0" borderId="28" xfId="7" applyFont="1" applyFill="1" applyBorder="1" applyAlignment="1">
      <alignment horizontal="center" wrapText="1"/>
    </xf>
    <xf numFmtId="0" fontId="22" fillId="0" borderId="30" xfId="7" applyFont="1" applyFill="1" applyBorder="1" applyAlignment="1">
      <alignment horizontal="center" wrapText="1"/>
    </xf>
    <xf numFmtId="0" fontId="20" fillId="0" borderId="14" xfId="7" applyFont="1" applyFill="1" applyBorder="1" applyAlignment="1">
      <alignment horizontal="center" vertical="center" wrapText="1"/>
    </xf>
    <xf numFmtId="0" fontId="20" fillId="0" borderId="15" xfId="7" applyFont="1" applyFill="1" applyBorder="1" applyAlignment="1">
      <alignment horizontal="center" vertical="center" wrapText="1"/>
    </xf>
    <xf numFmtId="0" fontId="20" fillId="0" borderId="16" xfId="7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20" fillId="0" borderId="14" xfId="6" applyFont="1" applyFill="1" applyBorder="1" applyAlignment="1">
      <alignment horizontal="center" vertical="center" wrapText="1"/>
    </xf>
    <xf numFmtId="0" fontId="20" fillId="0" borderId="15" xfId="6" applyFont="1" applyFill="1" applyBorder="1" applyAlignment="1">
      <alignment horizontal="center" vertical="center" wrapText="1"/>
    </xf>
    <xf numFmtId="0" fontId="20" fillId="0" borderId="16" xfId="6" applyFont="1" applyFill="1" applyBorder="1" applyAlignment="1">
      <alignment horizontal="center" vertical="center" wrapText="1"/>
    </xf>
    <xf numFmtId="0" fontId="21" fillId="0" borderId="2" xfId="6" applyFont="1" applyFill="1" applyBorder="1"/>
    <xf numFmtId="0" fontId="6" fillId="0" borderId="3" xfId="6" applyFont="1" applyFill="1" applyBorder="1"/>
    <xf numFmtId="0" fontId="6" fillId="0" borderId="4" xfId="6" applyFont="1" applyFill="1" applyBorder="1"/>
    <xf numFmtId="0" fontId="22" fillId="0" borderId="17" xfId="6" applyFont="1" applyFill="1" applyBorder="1" applyAlignment="1">
      <alignment horizontal="left" wrapText="1"/>
    </xf>
    <xf numFmtId="0" fontId="22" fillId="0" borderId="18" xfId="6" applyFont="1" applyFill="1" applyBorder="1" applyAlignment="1">
      <alignment horizontal="left" wrapText="1"/>
    </xf>
    <xf numFmtId="0" fontId="22" fillId="0" borderId="0" xfId="6" applyFont="1" applyFill="1" applyBorder="1" applyAlignment="1">
      <alignment horizontal="center" wrapText="1"/>
    </xf>
    <xf numFmtId="0" fontId="22" fillId="0" borderId="8" xfId="6" applyFont="1" applyFill="1" applyBorder="1" applyAlignment="1">
      <alignment horizontal="center" wrapText="1"/>
    </xf>
  </cellXfs>
  <cellStyles count="9">
    <cellStyle name="Normal" xfId="0" builtinId="0"/>
    <cellStyle name="Normal 2" xfId="1"/>
    <cellStyle name="Normal 5 2" xfId="2"/>
    <cellStyle name="Normal 9" xfId="3"/>
    <cellStyle name="Normal_Brain 1284 (anova)" xfId="4"/>
    <cellStyle name="Normal_Brain 1422 (anova)" xfId="6"/>
    <cellStyle name="Normal_Liver 1284 (anova)" xfId="5"/>
    <cellStyle name="Normal_Liver 1422 (anova)" xfId="7"/>
    <cellStyle name="Normal_Plasma 1422 (anova)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G53" sqref="G53"/>
    </sheetView>
  </sheetViews>
  <sheetFormatPr defaultColWidth="9.140625" defaultRowHeight="15" x14ac:dyDescent="0.25"/>
  <cols>
    <col min="1" max="1" width="15.140625" style="19" customWidth="1"/>
    <col min="2" max="2" width="8.85546875" style="19" customWidth="1"/>
    <col min="3" max="3" width="6" style="19" bestFit="1" customWidth="1"/>
    <col min="4" max="6" width="6" style="19" customWidth="1"/>
    <col min="7" max="7" width="7.7109375" style="40" customWidth="1"/>
    <col min="8" max="8" width="6.140625" style="40" bestFit="1" customWidth="1"/>
    <col min="9" max="10" width="6.140625" style="40" customWidth="1"/>
    <col min="11" max="16384" width="9.140625" style="19"/>
  </cols>
  <sheetData>
    <row r="1" spans="1:11" s="3" customFormat="1" ht="15.6" customHeight="1" x14ac:dyDescent="0.25">
      <c r="A1" s="1" t="s">
        <v>38</v>
      </c>
      <c r="B1" s="2"/>
      <c r="F1" s="37"/>
      <c r="G1" s="36"/>
      <c r="H1" s="36"/>
      <c r="I1" s="36"/>
      <c r="J1" s="36"/>
    </row>
    <row r="2" spans="1:11" s="3" customFormat="1" ht="15.6" customHeight="1" x14ac:dyDescent="0.25">
      <c r="A2" s="1"/>
      <c r="F2" s="37"/>
      <c r="G2" s="36"/>
      <c r="H2" s="36"/>
      <c r="I2" s="36"/>
      <c r="J2" s="36"/>
    </row>
    <row r="3" spans="1:11" s="6" customFormat="1" x14ac:dyDescent="0.25">
      <c r="A3" s="5" t="s">
        <v>0</v>
      </c>
      <c r="H3" s="136" t="s">
        <v>1</v>
      </c>
      <c r="I3" s="137"/>
      <c r="J3" s="138"/>
    </row>
    <row r="4" spans="1:11" s="6" customFormat="1" ht="14.45" customHeight="1" x14ac:dyDescent="0.25">
      <c r="A4" s="7" t="s">
        <v>2</v>
      </c>
      <c r="B4" s="8" t="s">
        <v>3</v>
      </c>
      <c r="C4" s="139">
        <v>1284</v>
      </c>
      <c r="D4" s="140"/>
      <c r="E4" s="141"/>
      <c r="F4" s="48"/>
      <c r="G4" s="9"/>
      <c r="H4" s="142">
        <v>1284</v>
      </c>
      <c r="I4" s="143"/>
      <c r="J4" s="144"/>
    </row>
    <row r="5" spans="1:11" s="6" customFormat="1" ht="14.45" customHeight="1" x14ac:dyDescent="0.25">
      <c r="B5" s="8"/>
      <c r="C5" s="12">
        <v>0.05</v>
      </c>
      <c r="D5" s="12">
        <v>0.5</v>
      </c>
      <c r="E5" s="12">
        <v>2.5</v>
      </c>
      <c r="F5" s="12"/>
      <c r="G5" s="14" t="s">
        <v>3</v>
      </c>
      <c r="H5" s="16">
        <v>0.05</v>
      </c>
      <c r="I5" s="16">
        <v>0.5</v>
      </c>
      <c r="J5" s="16">
        <v>2.5</v>
      </c>
      <c r="K5" s="34" t="s">
        <v>4</v>
      </c>
    </row>
    <row r="6" spans="1:11" ht="15.75" customHeight="1" x14ac:dyDescent="0.25">
      <c r="A6" s="17">
        <v>43498</v>
      </c>
      <c r="B6" s="25">
        <v>6022.8407909926545</v>
      </c>
      <c r="C6" s="20"/>
      <c r="D6" s="20"/>
      <c r="E6" s="25">
        <v>3147.4282943890839</v>
      </c>
      <c r="F6" s="25"/>
      <c r="G6" s="49">
        <f t="shared" ref="G6:G12" si="0">(($B$13-B6)/$B$13)*100</f>
        <v>-15.320722379565604</v>
      </c>
      <c r="H6" s="20"/>
      <c r="I6" s="20"/>
      <c r="J6" s="49">
        <f>(($B$13-E6)/$B$13)*100</f>
        <v>39.735464186658106</v>
      </c>
    </row>
    <row r="7" spans="1:11" ht="15.75" customHeight="1" x14ac:dyDescent="0.25">
      <c r="B7" s="25">
        <v>4617.8793554085942</v>
      </c>
      <c r="C7" s="20"/>
      <c r="D7" s="20"/>
      <c r="E7" s="25">
        <v>2662.9920612068618</v>
      </c>
      <c r="F7" s="25"/>
      <c r="G7" s="49">
        <f t="shared" si="0"/>
        <v>11.580398418661881</v>
      </c>
      <c r="H7" s="20"/>
      <c r="I7" s="20"/>
      <c r="J7" s="49">
        <f>(($B$13-E7)/$B$13)*100</f>
        <v>49.011076525765297</v>
      </c>
    </row>
    <row r="8" spans="1:11" ht="15.75" customHeight="1" x14ac:dyDescent="0.25">
      <c r="B8" s="25">
        <v>4522.8635693414653</v>
      </c>
      <c r="C8" s="20"/>
      <c r="D8" s="20"/>
      <c r="E8" s="25">
        <v>2974.5761982247245</v>
      </c>
      <c r="F8" s="25"/>
      <c r="G8" s="49">
        <f t="shared" si="0"/>
        <v>13.399687599128102</v>
      </c>
      <c r="H8" s="20"/>
      <c r="I8" s="20"/>
      <c r="J8" s="49">
        <f>(($B$13-E8)/$B$13)*100</f>
        <v>43.04510315707671</v>
      </c>
    </row>
    <row r="9" spans="1:11" ht="15.75" customHeight="1" x14ac:dyDescent="0.25">
      <c r="B9" s="25">
        <v>4872.9587634611707</v>
      </c>
      <c r="C9" s="20"/>
      <c r="D9" s="20"/>
      <c r="E9" s="25">
        <v>3482.2264038416051</v>
      </c>
      <c r="F9" s="25"/>
      <c r="G9" s="49">
        <f t="shared" si="0"/>
        <v>6.696334133786948</v>
      </c>
      <c r="H9" s="20"/>
      <c r="I9" s="20"/>
      <c r="J9" s="49">
        <f>(($B$13-E9)/$B$13)*100</f>
        <v>33.325007531200967</v>
      </c>
    </row>
    <row r="10" spans="1:11" ht="15.75" customHeight="1" x14ac:dyDescent="0.25">
      <c r="B10" s="25">
        <v>6386.7314328816137</v>
      </c>
      <c r="C10" s="20"/>
      <c r="D10" s="20"/>
      <c r="E10" s="25">
        <v>3706.7116563316076</v>
      </c>
      <c r="F10" s="25"/>
      <c r="G10" s="49">
        <f t="shared" si="0"/>
        <v>-22.288220466607395</v>
      </c>
      <c r="H10" s="20"/>
      <c r="I10" s="20"/>
      <c r="J10" s="49">
        <f>(($B$13-E10)/$B$13)*100</f>
        <v>29.026736602402341</v>
      </c>
    </row>
    <row r="11" spans="1:11" ht="15.75" customHeight="1" x14ac:dyDescent="0.25">
      <c r="B11" s="25">
        <v>5297.8322005776099</v>
      </c>
      <c r="C11" s="20"/>
      <c r="D11" s="20"/>
      <c r="E11" s="20"/>
      <c r="F11" s="20"/>
      <c r="G11" s="49">
        <f t="shared" si="0"/>
        <v>-1.4388156050925542</v>
      </c>
      <c r="H11" s="20"/>
      <c r="I11" s="20"/>
      <c r="J11" s="20"/>
    </row>
    <row r="12" spans="1:11" ht="15.75" customHeight="1" x14ac:dyDescent="0.25">
      <c r="B12" s="25">
        <v>4837.7054062102388</v>
      </c>
      <c r="C12" s="20"/>
      <c r="D12" s="20"/>
      <c r="E12" s="20"/>
      <c r="F12" s="20"/>
      <c r="G12" s="49">
        <f t="shared" si="0"/>
        <v>7.3713382996885857</v>
      </c>
      <c r="H12" s="20"/>
      <c r="I12" s="20"/>
      <c r="J12" s="20"/>
    </row>
    <row r="13" spans="1:11" ht="15.75" customHeight="1" x14ac:dyDescent="0.25">
      <c r="B13" s="26">
        <f>AVERAGE(B6:B12)</f>
        <v>5222.6873598390493</v>
      </c>
      <c r="C13" s="20"/>
      <c r="D13" s="20"/>
      <c r="E13" s="20"/>
      <c r="F13" s="20"/>
      <c r="H13" s="20"/>
      <c r="I13" s="20"/>
      <c r="J13" s="20"/>
    </row>
    <row r="14" spans="1:11" ht="15.75" customHeight="1" x14ac:dyDescent="0.25">
      <c r="B14" s="18"/>
      <c r="C14" s="20"/>
      <c r="D14" s="20"/>
      <c r="E14" s="20"/>
      <c r="F14" s="20"/>
      <c r="H14" s="20"/>
      <c r="I14" s="20"/>
      <c r="J14" s="20"/>
    </row>
    <row r="15" spans="1:11" ht="15.75" customHeight="1" x14ac:dyDescent="0.25">
      <c r="A15" s="17">
        <v>43511</v>
      </c>
      <c r="B15" s="25">
        <v>4419.5209754681364</v>
      </c>
      <c r="C15" s="20"/>
      <c r="D15" s="25">
        <v>4692.4683954162792</v>
      </c>
      <c r="E15" s="25">
        <v>2250</v>
      </c>
      <c r="F15" s="25"/>
      <c r="G15" s="49">
        <f>(($B$18-B15)/$B$18)*100</f>
        <v>7.7911795099994778</v>
      </c>
      <c r="H15" s="20"/>
      <c r="I15" s="49">
        <f t="shared" ref="I15:J18" si="1">(($B$18-D15)/$B$18)*100</f>
        <v>2.0964085633492786</v>
      </c>
      <c r="J15" s="49">
        <f t="shared" si="1"/>
        <v>53.056033164199434</v>
      </c>
    </row>
    <row r="16" spans="1:11" ht="15.75" customHeight="1" x14ac:dyDescent="0.25">
      <c r="B16" s="25">
        <v>5255.4184787432314</v>
      </c>
      <c r="C16" s="20"/>
      <c r="D16" s="25">
        <v>2443.6073122694115</v>
      </c>
      <c r="E16" s="25">
        <v>2656.3031459148369</v>
      </c>
      <c r="F16" s="25"/>
      <c r="G16" s="49">
        <f>(($B$18-B16)/$B$18)*100</f>
        <v>-9.6489736775003241</v>
      </c>
      <c r="H16" s="20"/>
      <c r="I16" s="49">
        <f t="shared" si="1"/>
        <v>49.016613054713325</v>
      </c>
      <c r="J16" s="49">
        <f t="shared" si="1"/>
        <v>44.578930316596079</v>
      </c>
    </row>
    <row r="17" spans="1:14" ht="15.75" customHeight="1" x14ac:dyDescent="0.25">
      <c r="B17" s="25">
        <v>4703.905059738594</v>
      </c>
      <c r="C17" s="20"/>
      <c r="D17" s="25">
        <v>3140.9149282269341</v>
      </c>
      <c r="E17" s="25">
        <v>2640.6373987935881</v>
      </c>
      <c r="F17" s="25"/>
      <c r="G17" s="49">
        <f>(($B$18-B17)/$B$18)*100</f>
        <v>1.8577941675008665</v>
      </c>
      <c r="H17" s="20"/>
      <c r="I17" s="49">
        <f t="shared" si="1"/>
        <v>34.467997233441729</v>
      </c>
      <c r="J17" s="49">
        <f t="shared" si="1"/>
        <v>44.905780233626274</v>
      </c>
    </row>
    <row r="18" spans="1:14" ht="15.75" customHeight="1" x14ac:dyDescent="0.25">
      <c r="B18" s="26">
        <f>AVERAGE(B15:B17)</f>
        <v>4792.9481713166542</v>
      </c>
      <c r="C18" s="20"/>
      <c r="D18" s="25">
        <v>4008</v>
      </c>
      <c r="E18" s="25">
        <v>1820</v>
      </c>
      <c r="F18" s="25"/>
      <c r="H18" s="20"/>
      <c r="I18" s="49">
        <f t="shared" si="1"/>
        <v>16.37714707649392</v>
      </c>
      <c r="J18" s="49">
        <f t="shared" si="1"/>
        <v>62.027546826152424</v>
      </c>
    </row>
    <row r="19" spans="1:14" ht="15.75" customHeight="1" x14ac:dyDescent="0.25">
      <c r="C19" s="20"/>
      <c r="D19" s="25">
        <v>4541</v>
      </c>
      <c r="E19" s="25"/>
      <c r="F19" s="25"/>
      <c r="H19" s="20"/>
      <c r="I19" s="49">
        <f>(($B$18-D19)/$B$18)*100</f>
        <v>5.2566429327242741</v>
      </c>
      <c r="J19" s="49"/>
    </row>
    <row r="20" spans="1:14" ht="15.75" customHeight="1" x14ac:dyDescent="0.25">
      <c r="B20" s="25"/>
      <c r="C20" s="20"/>
      <c r="D20" s="25">
        <v>3037.8839896110094</v>
      </c>
      <c r="E20" s="25"/>
      <c r="F20" s="25"/>
      <c r="H20" s="20"/>
      <c r="I20" s="49">
        <f>(($B$18-D20)/$B$18)*100</f>
        <v>36.617633218085004</v>
      </c>
      <c r="J20" s="49"/>
    </row>
    <row r="21" spans="1:14" ht="15.75" customHeight="1" x14ac:dyDescent="0.25">
      <c r="B21" s="25"/>
      <c r="C21" s="20"/>
      <c r="D21" s="20"/>
      <c r="E21" s="20"/>
      <c r="F21" s="20"/>
      <c r="H21" s="20"/>
      <c r="I21" s="20"/>
      <c r="J21" s="20"/>
    </row>
    <row r="22" spans="1:14" ht="15.75" customHeight="1" x14ac:dyDescent="0.25">
      <c r="A22" s="17">
        <v>43522</v>
      </c>
      <c r="B22" s="25">
        <v>7733.4394501602283</v>
      </c>
      <c r="C22" s="25">
        <v>7401.6426016690939</v>
      </c>
      <c r="D22" s="20"/>
      <c r="E22" s="20"/>
      <c r="F22" s="20"/>
      <c r="G22" s="49">
        <f t="shared" ref="G22:H24" si="2">(($B$25-B22)/$B$25)*100</f>
        <v>-1.8464862462256277</v>
      </c>
      <c r="H22" s="49">
        <f t="shared" si="2"/>
        <v>2.5231533409432076</v>
      </c>
      <c r="I22" s="20"/>
      <c r="J22" s="20"/>
    </row>
    <row r="23" spans="1:14" ht="15.75" customHeight="1" x14ac:dyDescent="0.25">
      <c r="B23" s="25">
        <v>7550.2327860818432</v>
      </c>
      <c r="C23" s="25">
        <v>4072.7532759405276</v>
      </c>
      <c r="D23" s="20"/>
      <c r="E23" s="20"/>
      <c r="F23" s="20"/>
      <c r="G23" s="49">
        <f t="shared" si="2"/>
        <v>0.56627655013783662</v>
      </c>
      <c r="H23" s="49">
        <f t="shared" si="2"/>
        <v>46.363372574960394</v>
      </c>
      <c r="I23" s="20"/>
      <c r="J23" s="20"/>
    </row>
    <row r="24" spans="1:14" ht="15.75" customHeight="1" x14ac:dyDescent="0.25">
      <c r="B24" s="25">
        <v>7496.0221897307993</v>
      </c>
      <c r="C24" s="25">
        <v>4865.531315290802</v>
      </c>
      <c r="D24" s="20"/>
      <c r="E24" s="20"/>
      <c r="F24" s="20"/>
      <c r="G24" s="49">
        <f t="shared" si="2"/>
        <v>1.2802096960877791</v>
      </c>
      <c r="H24" s="49">
        <f t="shared" si="2"/>
        <v>35.922784244069078</v>
      </c>
      <c r="I24" s="20"/>
      <c r="J24" s="20"/>
    </row>
    <row r="25" spans="1:14" ht="15.75" customHeight="1" x14ac:dyDescent="0.25">
      <c r="B25" s="26">
        <f>AVERAGE(B22:B24)</f>
        <v>7593.2314753242899</v>
      </c>
      <c r="C25" s="25">
        <v>7171.2529099265812</v>
      </c>
      <c r="D25" s="20"/>
      <c r="E25" s="20"/>
      <c r="F25" s="20"/>
      <c r="H25" s="49">
        <f>(($B$25-C25)/$B$25)*100</f>
        <v>5.5572988492318673</v>
      </c>
      <c r="I25" s="20"/>
      <c r="J25" s="20"/>
    </row>
    <row r="26" spans="1:14" ht="15.75" customHeight="1" x14ac:dyDescent="0.25">
      <c r="B26" s="26"/>
      <c r="C26" s="25">
        <v>7413.8983568194526</v>
      </c>
      <c r="D26" s="20"/>
      <c r="E26" s="20"/>
      <c r="F26" s="20"/>
      <c r="H26" s="49">
        <f>(($B$25-C26)/$B$25)*100</f>
        <v>2.3617496593856755</v>
      </c>
      <c r="I26" s="20"/>
      <c r="J26" s="20"/>
    </row>
    <row r="27" spans="1:14" ht="15.75" customHeight="1" x14ac:dyDescent="0.25">
      <c r="B27" s="26"/>
      <c r="C27" s="25"/>
      <c r="D27" s="20"/>
      <c r="E27" s="20"/>
      <c r="F27" s="20"/>
      <c r="H27" s="20"/>
      <c r="I27" s="20"/>
      <c r="J27" s="20"/>
    </row>
    <row r="28" spans="1:14" ht="15.75" customHeight="1" x14ac:dyDescent="0.25">
      <c r="A28" s="17">
        <v>43640</v>
      </c>
      <c r="B28" s="25">
        <v>9204.3759323719514</v>
      </c>
      <c r="C28" s="20"/>
      <c r="D28" s="25">
        <v>4794.7875088048831</v>
      </c>
      <c r="E28" s="20"/>
      <c r="F28" s="20"/>
      <c r="G28" s="49">
        <f t="shared" ref="G28:G36" si="3">(($B$37-B28)/$B$37)*100</f>
        <v>-8.7643571546910959</v>
      </c>
      <c r="H28" s="20"/>
      <c r="I28" s="49">
        <f t="shared" ref="I28:I36" si="4">(($B$37-D28)/$B$37)*100</f>
        <v>43.341951163209849</v>
      </c>
      <c r="J28" s="20"/>
      <c r="L28" s="41"/>
      <c r="N28" s="41"/>
    </row>
    <row r="29" spans="1:14" ht="15.75" customHeight="1" x14ac:dyDescent="0.25">
      <c r="B29" s="25">
        <v>9184.4026123703388</v>
      </c>
      <c r="C29" s="20"/>
      <c r="D29" s="25">
        <v>4025.1448435689435</v>
      </c>
      <c r="E29" s="20"/>
      <c r="F29" s="20"/>
      <c r="G29" s="49">
        <f t="shared" si="3"/>
        <v>-8.5283405766871496</v>
      </c>
      <c r="H29" s="20"/>
      <c r="I29" s="49">
        <f t="shared" si="4"/>
        <v>52.436504703640729</v>
      </c>
      <c r="J29" s="20"/>
      <c r="L29" s="41"/>
      <c r="N29" s="41"/>
    </row>
    <row r="30" spans="1:14" ht="15.75" customHeight="1" x14ac:dyDescent="0.25">
      <c r="B30" s="25">
        <v>9938.4558000745983</v>
      </c>
      <c r="C30" s="20"/>
      <c r="D30" s="25">
        <v>6753.2309977717241</v>
      </c>
      <c r="E30" s="20"/>
      <c r="F30" s="20"/>
      <c r="G30" s="49">
        <f t="shared" si="3"/>
        <v>-17.438679617996222</v>
      </c>
      <c r="H30" s="20"/>
      <c r="I30" s="49">
        <f t="shared" si="4"/>
        <v>20.199823042158975</v>
      </c>
      <c r="J30" s="20"/>
      <c r="L30" s="41"/>
      <c r="N30" s="41"/>
    </row>
    <row r="31" spans="1:14" ht="15.75" customHeight="1" x14ac:dyDescent="0.25">
      <c r="B31" s="25">
        <v>8025.3807106598979</v>
      </c>
      <c r="C31" s="20"/>
      <c r="D31" s="25">
        <v>5127.5</v>
      </c>
      <c r="E31" s="20"/>
      <c r="F31" s="20"/>
      <c r="G31" s="49">
        <f t="shared" si="3"/>
        <v>5.1673486252703125</v>
      </c>
      <c r="H31" s="20"/>
      <c r="I31" s="49">
        <f t="shared" si="4"/>
        <v>39.410423323837115</v>
      </c>
      <c r="J31" s="20"/>
      <c r="L31" s="41"/>
      <c r="N31" s="41"/>
    </row>
    <row r="32" spans="1:14" ht="15.75" customHeight="1" x14ac:dyDescent="0.25">
      <c r="B32" s="25">
        <v>9103.461859854362</v>
      </c>
      <c r="C32" s="20"/>
      <c r="D32" s="25">
        <v>4016.7746854746474</v>
      </c>
      <c r="E32" s="20"/>
      <c r="F32" s="20"/>
      <c r="G32" s="49">
        <f t="shared" si="3"/>
        <v>-7.5718967091507077</v>
      </c>
      <c r="H32" s="20"/>
      <c r="I32" s="49">
        <f t="shared" si="4"/>
        <v>52.535411448769139</v>
      </c>
      <c r="J32" s="20"/>
      <c r="L32" s="41"/>
      <c r="N32" s="41"/>
    </row>
    <row r="33" spans="1:14" ht="15.75" customHeight="1" x14ac:dyDescent="0.25">
      <c r="B33" s="25">
        <v>7192.0459877991552</v>
      </c>
      <c r="C33" s="20"/>
      <c r="D33" s="25">
        <v>7068.9430340482259</v>
      </c>
      <c r="E33" s="20"/>
      <c r="F33" s="20"/>
      <c r="G33" s="49">
        <f t="shared" si="3"/>
        <v>15.014525239152304</v>
      </c>
      <c r="H33" s="20"/>
      <c r="I33" s="49">
        <f t="shared" si="4"/>
        <v>16.469182646339835</v>
      </c>
      <c r="J33" s="20"/>
      <c r="L33" s="41"/>
      <c r="N33" s="41"/>
    </row>
    <row r="34" spans="1:14" ht="15.75" customHeight="1" x14ac:dyDescent="0.25">
      <c r="B34" s="25">
        <v>7369.8910081743861</v>
      </c>
      <c r="C34" s="20"/>
      <c r="D34" s="25">
        <v>4985.3201634877396</v>
      </c>
      <c r="E34" s="20"/>
      <c r="F34" s="20"/>
      <c r="G34" s="49">
        <f t="shared" si="3"/>
        <v>12.913003152658145</v>
      </c>
      <c r="H34" s="20"/>
      <c r="I34" s="49">
        <f t="shared" si="4"/>
        <v>41.090504475697458</v>
      </c>
      <c r="J34" s="20"/>
      <c r="L34" s="41"/>
      <c r="N34" s="41"/>
    </row>
    <row r="35" spans="1:14" ht="15.75" customHeight="1" x14ac:dyDescent="0.25">
      <c r="B35" s="25">
        <v>7016.0740656594335</v>
      </c>
      <c r="C35" s="20"/>
      <c r="D35" s="25">
        <v>5596.4374360378797</v>
      </c>
      <c r="E35" s="20"/>
      <c r="F35" s="20"/>
      <c r="G35" s="49">
        <f t="shared" si="3"/>
        <v>17.093913687584568</v>
      </c>
      <c r="H35" s="20"/>
      <c r="I35" s="49">
        <f t="shared" si="4"/>
        <v>33.86918085925587</v>
      </c>
      <c r="J35" s="20"/>
      <c r="L35" s="41"/>
      <c r="N35" s="41"/>
    </row>
    <row r="36" spans="1:14" ht="15.75" customHeight="1" x14ac:dyDescent="0.25">
      <c r="B36" s="25">
        <v>9130.0025012506248</v>
      </c>
      <c r="C36" s="20"/>
      <c r="D36" s="25">
        <v>6096.3611859838275</v>
      </c>
      <c r="E36" s="20"/>
      <c r="F36" s="20"/>
      <c r="G36" s="49">
        <f t="shared" si="3"/>
        <v>-7.8855166461401591</v>
      </c>
      <c r="H36" s="20"/>
      <c r="I36" s="49">
        <f t="shared" si="4"/>
        <v>27.96178575841045</v>
      </c>
      <c r="J36" s="20"/>
      <c r="L36" s="41"/>
      <c r="N36" s="41"/>
    </row>
    <row r="37" spans="1:14" ht="15.75" customHeight="1" x14ac:dyDescent="0.25">
      <c r="B37" s="26">
        <f>AVERAGE(B28:B36)</f>
        <v>8462.6767198016387</v>
      </c>
      <c r="C37" s="20"/>
      <c r="D37" s="20"/>
      <c r="E37" s="20"/>
      <c r="F37" s="20"/>
      <c r="H37" s="20"/>
      <c r="I37" s="20"/>
      <c r="J37" s="20"/>
    </row>
    <row r="38" spans="1:14" ht="15.75" customHeight="1" x14ac:dyDescent="0.25">
      <c r="B38" s="26"/>
      <c r="C38" s="20"/>
      <c r="D38" s="20"/>
      <c r="E38" s="20"/>
      <c r="F38" s="20"/>
      <c r="H38" s="20"/>
      <c r="I38" s="20"/>
      <c r="J38" s="20"/>
    </row>
    <row r="39" spans="1:14" ht="15.75" customHeight="1" x14ac:dyDescent="0.25">
      <c r="A39" s="17">
        <v>43825</v>
      </c>
      <c r="B39" s="41">
        <v>9585.3942187784633</v>
      </c>
      <c r="C39" s="41">
        <v>8594.2138284045504</v>
      </c>
      <c r="D39" s="41"/>
      <c r="E39" s="41"/>
      <c r="F39" s="41"/>
      <c r="G39" s="49">
        <f t="shared" ref="G39:H41" si="5">(($B$42-B39)/$B$42)*100</f>
        <v>-9.3907489196776606</v>
      </c>
      <c r="H39" s="49">
        <f t="shared" si="5"/>
        <v>1.9208322988690609</v>
      </c>
      <c r="I39" s="20"/>
      <c r="J39" s="20"/>
    </row>
    <row r="40" spans="1:14" ht="15.75" customHeight="1" x14ac:dyDescent="0.25">
      <c r="B40" s="41">
        <v>7485.2296437311752</v>
      </c>
      <c r="C40" s="41">
        <v>10470.61791968941</v>
      </c>
      <c r="D40" s="41"/>
      <c r="E40" s="41"/>
      <c r="F40" s="41"/>
      <c r="G40" s="49">
        <f t="shared" si="5"/>
        <v>14.576817825665515</v>
      </c>
      <c r="H40" s="49">
        <f t="shared" si="5"/>
        <v>-19.493127746663205</v>
      </c>
      <c r="I40" s="39"/>
      <c r="J40" s="39"/>
    </row>
    <row r="41" spans="1:14" ht="15.75" customHeight="1" x14ac:dyDescent="0.25">
      <c r="B41" s="41">
        <v>9216.957985430894</v>
      </c>
      <c r="C41" s="41">
        <v>5849.7097742141777</v>
      </c>
      <c r="D41" s="41"/>
      <c r="E41" s="41"/>
      <c r="F41" s="41"/>
      <c r="G41" s="49">
        <f t="shared" si="5"/>
        <v>-5.1860689059878444</v>
      </c>
      <c r="H41" s="49">
        <f t="shared" si="5"/>
        <v>33.24175108933651</v>
      </c>
      <c r="I41" s="20"/>
      <c r="J41" s="20"/>
    </row>
    <row r="42" spans="1:14" ht="15.75" customHeight="1" x14ac:dyDescent="0.25">
      <c r="B42" s="30">
        <f>AVERAGE(B39:B41)</f>
        <v>8762.5272826468445</v>
      </c>
      <c r="C42" s="41">
        <v>10308.789371749297</v>
      </c>
      <c r="D42" s="41"/>
      <c r="E42" s="41"/>
      <c r="F42" s="41"/>
      <c r="H42" s="49">
        <f>(($B$42-C42)/$B$42)*100</f>
        <v>-17.646302707263953</v>
      </c>
      <c r="I42" s="39"/>
      <c r="J42" s="39"/>
    </row>
    <row r="43" spans="1:14" ht="15.75" customHeight="1" x14ac:dyDescent="0.25">
      <c r="B43" s="25"/>
      <c r="C43" s="41">
        <v>7232.8113940868943</v>
      </c>
      <c r="D43" s="41"/>
      <c r="E43" s="41"/>
      <c r="F43" s="41"/>
      <c r="H43" s="49">
        <f>(($B$42-C43)/$B$42)*100</f>
        <v>17.457473617107848</v>
      </c>
      <c r="I43" s="20"/>
      <c r="J43" s="20"/>
    </row>
    <row r="44" spans="1:14" ht="15.75" customHeight="1" x14ac:dyDescent="0.25">
      <c r="B44" s="25"/>
      <c r="H44" s="20"/>
      <c r="I44" s="20"/>
      <c r="J44" s="20"/>
    </row>
    <row r="45" spans="1:14" ht="15.75" customHeight="1" x14ac:dyDescent="0.25">
      <c r="A45" s="17">
        <v>43985</v>
      </c>
      <c r="B45" s="50">
        <v>7877</v>
      </c>
      <c r="E45" s="50">
        <v>6800</v>
      </c>
      <c r="F45" s="50"/>
      <c r="G45" s="49"/>
      <c r="J45" s="49">
        <f t="shared" ref="J45:J50" si="6">(($B$50-E45)/$B$50)*100</f>
        <v>-1.4118114933386405</v>
      </c>
    </row>
    <row r="46" spans="1:14" ht="15.75" customHeight="1" x14ac:dyDescent="0.25">
      <c r="B46" s="50">
        <v>6912</v>
      </c>
      <c r="E46" s="50">
        <v>7215</v>
      </c>
      <c r="F46" s="50"/>
      <c r="G46" s="49">
        <f>(($B$50-B45)/$B$50)*100</f>
        <v>-17.473652813680658</v>
      </c>
      <c r="J46" s="49">
        <f t="shared" si="6"/>
        <v>-7.6009146947703377</v>
      </c>
    </row>
    <row r="47" spans="1:14" ht="15.75" customHeight="1" x14ac:dyDescent="0.25">
      <c r="B47" s="50">
        <v>5327</v>
      </c>
      <c r="E47" s="50">
        <v>7130</v>
      </c>
      <c r="F47" s="50"/>
      <c r="G47" s="49">
        <f>(($B$50-B46)/$B$50)*100</f>
        <v>-3.0821236826406886</v>
      </c>
      <c r="J47" s="49">
        <f t="shared" si="6"/>
        <v>-6.3332670511036042</v>
      </c>
    </row>
    <row r="48" spans="1:14" ht="15.75" customHeight="1" x14ac:dyDescent="0.25">
      <c r="E48" s="50">
        <v>5571</v>
      </c>
      <c r="F48" s="50"/>
      <c r="G48" s="49">
        <f>(($B$50-B47)/$B$50)*100</f>
        <v>20.555776496321332</v>
      </c>
      <c r="J48" s="49">
        <f t="shared" si="6"/>
        <v>16.916882083913297</v>
      </c>
    </row>
    <row r="49" spans="2:11" ht="15.75" customHeight="1" x14ac:dyDescent="0.25">
      <c r="E49" s="50">
        <v>7450</v>
      </c>
      <c r="F49" s="50"/>
      <c r="J49" s="49">
        <f t="shared" si="6"/>
        <v>-11.1055875919666</v>
      </c>
    </row>
    <row r="50" spans="2:11" ht="15.75" customHeight="1" x14ac:dyDescent="0.25">
      <c r="B50" s="26">
        <f>AVERAGE(B45:B47)</f>
        <v>6705.333333333333</v>
      </c>
      <c r="E50" s="50">
        <v>7700</v>
      </c>
      <c r="F50" s="28"/>
      <c r="J50" s="49">
        <f t="shared" si="6"/>
        <v>-14.833963014515813</v>
      </c>
      <c r="K50" s="40"/>
    </row>
    <row r="51" spans="2:11" ht="15.75" customHeight="1" x14ac:dyDescent="0.25">
      <c r="F51" s="40"/>
      <c r="K51" s="40"/>
    </row>
    <row r="52" spans="2:11" ht="15.75" customHeight="1" x14ac:dyDescent="0.25">
      <c r="E52" s="28"/>
      <c r="F52" s="35" t="s">
        <v>5</v>
      </c>
      <c r="G52" s="32">
        <f>COUNT(G6:G51)</f>
        <v>28</v>
      </c>
      <c r="H52" s="32">
        <f t="shared" ref="H52:J52" si="7">COUNT(H6:H51)</f>
        <v>10</v>
      </c>
      <c r="I52" s="32">
        <f t="shared" si="7"/>
        <v>15</v>
      </c>
      <c r="J52" s="32">
        <f t="shared" si="7"/>
        <v>15</v>
      </c>
      <c r="K52" s="32"/>
    </row>
    <row r="53" spans="2:11" ht="15.75" customHeight="1" x14ac:dyDescent="0.25">
      <c r="F53" s="35" t="s">
        <v>6</v>
      </c>
      <c r="G53" s="55">
        <f>AVERAGE(G6:G51)</f>
        <v>-1.2688263138573218E-15</v>
      </c>
      <c r="H53" s="33">
        <f t="shared" ref="H53:J53" si="8">AVERAGE(H6:H51)</f>
        <v>10.820898521997648</v>
      </c>
      <c r="I53" s="33">
        <f t="shared" si="8"/>
        <v>31.409813966675127</v>
      </c>
      <c r="J53" s="33">
        <f t="shared" si="8"/>
        <v>24.956201118793064</v>
      </c>
      <c r="K53" s="33"/>
    </row>
    <row r="54" spans="2:11" ht="15.75" customHeight="1" x14ac:dyDescent="0.25">
      <c r="F54" s="35" t="s">
        <v>7</v>
      </c>
      <c r="G54" s="33">
        <f>_xlfn.STDEV.P(G6:G51)</f>
        <v>11.43023420732345</v>
      </c>
      <c r="H54" s="33">
        <f t="shared" ref="H54:J54" si="9">_xlfn.STDEV.P(H6:H51)</f>
        <v>21.016086830696945</v>
      </c>
      <c r="I54" s="33">
        <f t="shared" si="9"/>
        <v>15.644074830874457</v>
      </c>
      <c r="J54" s="33">
        <f t="shared" si="9"/>
        <v>25.613030226776274</v>
      </c>
      <c r="K54" s="33"/>
    </row>
    <row r="55" spans="2:11" ht="15.75" customHeight="1" x14ac:dyDescent="0.25">
      <c r="F55" s="40"/>
      <c r="K55" s="40"/>
    </row>
    <row r="56" spans="2:11" ht="15.75" customHeight="1" x14ac:dyDescent="0.25">
      <c r="I56" s="58"/>
      <c r="J56" s="58"/>
    </row>
  </sheetData>
  <mergeCells count="3">
    <mergeCell ref="H3:J3"/>
    <mergeCell ref="C4:E4"/>
    <mergeCell ref="H4:J4"/>
  </mergeCells>
  <pageMargins left="0.7" right="0.7" top="0.75" bottom="0.75" header="0.3" footer="0.3"/>
  <pageSetup paperSize="9" scale="62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H26" sqref="H26"/>
    </sheetView>
  </sheetViews>
  <sheetFormatPr defaultColWidth="9.140625" defaultRowHeight="15" x14ac:dyDescent="0.25"/>
  <cols>
    <col min="1" max="1" width="6.28515625" style="19" customWidth="1"/>
    <col min="2" max="3" width="5.28515625" style="40" customWidth="1"/>
    <col min="4" max="6" width="7.7109375" style="40" customWidth="1"/>
    <col min="7" max="7" width="9.140625" style="19"/>
    <col min="8" max="8" width="16" style="19" customWidth="1"/>
    <col min="9" max="13" width="9.140625" style="19"/>
    <col min="14" max="14" width="16.140625" style="19" customWidth="1"/>
    <col min="15" max="16384" width="9.140625" style="19"/>
  </cols>
  <sheetData>
    <row r="1" spans="1:17" s="3" customFormat="1" ht="15.6" customHeight="1" x14ac:dyDescent="0.25">
      <c r="B1" s="1" t="s">
        <v>38</v>
      </c>
      <c r="C1" s="1"/>
      <c r="D1" s="36"/>
      <c r="E1" s="36"/>
      <c r="F1" s="36"/>
    </row>
    <row r="2" spans="1:17" s="3" customFormat="1" ht="15.6" customHeight="1" x14ac:dyDescent="0.25">
      <c r="B2" s="36"/>
      <c r="C2" s="36"/>
      <c r="D2" s="36"/>
      <c r="E2" s="36"/>
      <c r="F2" s="36"/>
    </row>
    <row r="3" spans="1:17" s="6" customFormat="1" x14ac:dyDescent="0.25">
      <c r="B3" s="10"/>
      <c r="C3" s="10"/>
      <c r="D3" s="152" t="s">
        <v>1</v>
      </c>
      <c r="E3" s="194"/>
      <c r="F3" s="153"/>
      <c r="H3" s="163" t="s">
        <v>9</v>
      </c>
      <c r="I3" s="164"/>
      <c r="J3" s="164"/>
      <c r="K3" s="164"/>
      <c r="L3" s="164"/>
      <c r="M3" s="165"/>
      <c r="N3" s="19"/>
      <c r="O3" s="19"/>
    </row>
    <row r="4" spans="1:17" s="6" customFormat="1" ht="14.45" customHeight="1" x14ac:dyDescent="0.25">
      <c r="B4" s="10"/>
      <c r="C4" s="10"/>
      <c r="D4" s="150">
        <v>1422</v>
      </c>
      <c r="E4" s="195"/>
      <c r="F4" s="151"/>
      <c r="H4" s="176" t="s">
        <v>10</v>
      </c>
      <c r="I4" s="177"/>
      <c r="J4" s="177"/>
      <c r="K4" s="177"/>
      <c r="L4" s="177"/>
      <c r="M4" s="178"/>
      <c r="N4" s="19"/>
      <c r="O4" s="19"/>
    </row>
    <row r="5" spans="1:17" s="6" customFormat="1" ht="14.45" customHeight="1" x14ac:dyDescent="0.25">
      <c r="B5" s="16" t="s">
        <v>3</v>
      </c>
      <c r="C5" s="16"/>
      <c r="D5" s="16">
        <v>0.22</v>
      </c>
      <c r="E5" s="16"/>
      <c r="F5" s="16">
        <v>2.2000000000000002</v>
      </c>
      <c r="G5" s="34"/>
      <c r="H5" s="90" t="s">
        <v>8</v>
      </c>
      <c r="I5" s="59" t="s">
        <v>11</v>
      </c>
      <c r="J5" s="60" t="s">
        <v>12</v>
      </c>
      <c r="K5" s="60" t="s">
        <v>13</v>
      </c>
      <c r="L5" s="60" t="s">
        <v>14</v>
      </c>
      <c r="M5" s="69" t="s">
        <v>15</v>
      </c>
      <c r="N5" s="19"/>
      <c r="O5" s="19"/>
    </row>
    <row r="6" spans="1:17" ht="15.75" customHeight="1" x14ac:dyDescent="0.25">
      <c r="A6" s="19">
        <v>1</v>
      </c>
      <c r="B6" s="49">
        <v>-17.473652813680658</v>
      </c>
      <c r="C6" s="19">
        <v>5</v>
      </c>
      <c r="D6" s="49">
        <v>-2.0849358740508434E-2</v>
      </c>
      <c r="E6" s="19">
        <v>6</v>
      </c>
      <c r="F6" s="49">
        <v>5.8659773314774268</v>
      </c>
      <c r="H6" s="70" t="s">
        <v>16</v>
      </c>
      <c r="I6" s="67">
        <v>4636.7506052631597</v>
      </c>
      <c r="J6" s="63">
        <v>2</v>
      </c>
      <c r="K6" s="63">
        <v>2318.3753026315799</v>
      </c>
      <c r="L6" s="64">
        <v>7.0602429400716789</v>
      </c>
      <c r="M6" s="71">
        <v>2.655182217139273E-3</v>
      </c>
    </row>
    <row r="7" spans="1:17" ht="15.75" customHeight="1" x14ac:dyDescent="0.25">
      <c r="A7" s="19">
        <v>1</v>
      </c>
      <c r="B7" s="49">
        <v>-3.0821236826406886</v>
      </c>
      <c r="C7" s="19">
        <v>5</v>
      </c>
      <c r="D7" s="49">
        <v>14.43202802915547</v>
      </c>
      <c r="E7" s="19">
        <v>6</v>
      </c>
      <c r="F7" s="49">
        <v>1.3991504475893695</v>
      </c>
      <c r="H7" s="72" t="s">
        <v>17</v>
      </c>
      <c r="I7" s="68">
        <v>11492.966499999999</v>
      </c>
      <c r="J7" s="65">
        <v>35</v>
      </c>
      <c r="K7" s="65">
        <v>328.37047142857136</v>
      </c>
      <c r="L7" s="66"/>
      <c r="M7" s="73"/>
    </row>
    <row r="8" spans="1:17" ht="15.75" customHeight="1" x14ac:dyDescent="0.25">
      <c r="A8" s="19">
        <v>1</v>
      </c>
      <c r="B8" s="49">
        <v>20.555776496321332</v>
      </c>
      <c r="C8" s="19">
        <v>5</v>
      </c>
      <c r="D8" s="49">
        <v>-0.10855175853690634</v>
      </c>
      <c r="E8" s="19">
        <v>6</v>
      </c>
      <c r="F8" s="49">
        <v>19.273215350964403</v>
      </c>
      <c r="H8" s="74" t="s">
        <v>18</v>
      </c>
      <c r="I8" s="78">
        <v>16129.717105263158</v>
      </c>
      <c r="J8" s="75">
        <v>37</v>
      </c>
      <c r="K8" s="76"/>
      <c r="L8" s="76"/>
      <c r="M8" s="77"/>
    </row>
    <row r="9" spans="1:17" ht="15.75" customHeight="1" x14ac:dyDescent="0.25">
      <c r="A9" s="19">
        <v>1</v>
      </c>
      <c r="B9" s="49">
        <v>-7.8847910595697517</v>
      </c>
      <c r="C9" s="19">
        <v>5</v>
      </c>
      <c r="D9" s="49">
        <v>-5.5812326688302676</v>
      </c>
      <c r="E9" s="19">
        <v>6</v>
      </c>
      <c r="F9" s="49">
        <v>40.778928449489818</v>
      </c>
    </row>
    <row r="10" spans="1:17" ht="15.75" customHeight="1" x14ac:dyDescent="0.25">
      <c r="A10" s="19">
        <v>1</v>
      </c>
      <c r="B10" s="49">
        <v>-12.293910511019837</v>
      </c>
      <c r="C10" s="19">
        <v>5</v>
      </c>
      <c r="D10" s="49">
        <v>26.765717407285038</v>
      </c>
      <c r="E10" s="19">
        <v>6</v>
      </c>
      <c r="F10" s="49">
        <v>42.0102642966934</v>
      </c>
      <c r="H10" s="191" t="s">
        <v>10</v>
      </c>
      <c r="I10" s="192"/>
      <c r="J10" s="192"/>
      <c r="K10" s="193"/>
      <c r="N10" s="191" t="s">
        <v>10</v>
      </c>
      <c r="O10" s="192"/>
      <c r="P10" s="192"/>
      <c r="Q10" s="193"/>
    </row>
    <row r="11" spans="1:17" ht="15.75" customHeight="1" x14ac:dyDescent="0.25">
      <c r="A11" s="19">
        <v>1</v>
      </c>
      <c r="B11" s="49">
        <v>18.440941012708308</v>
      </c>
      <c r="C11" s="19">
        <v>5</v>
      </c>
      <c r="D11" s="49">
        <v>-31.163326736628427</v>
      </c>
      <c r="E11" s="19">
        <v>6</v>
      </c>
      <c r="F11" s="49">
        <v>41.920064054504401</v>
      </c>
      <c r="H11" s="182" t="s">
        <v>28</v>
      </c>
      <c r="I11" s="183"/>
      <c r="J11" s="183"/>
      <c r="K11" s="184"/>
      <c r="N11" s="182" t="s">
        <v>28</v>
      </c>
      <c r="O11" s="183"/>
      <c r="P11" s="183"/>
      <c r="Q11" s="184"/>
    </row>
    <row r="12" spans="1:17" ht="15.75" customHeight="1" x14ac:dyDescent="0.25">
      <c r="A12" s="19">
        <v>1</v>
      </c>
      <c r="B12" s="49">
        <v>8.3905269221521586</v>
      </c>
      <c r="C12" s="19">
        <v>5</v>
      </c>
      <c r="D12" s="49">
        <v>23.468846126536931</v>
      </c>
      <c r="E12" s="19">
        <v>6</v>
      </c>
      <c r="F12" s="49">
        <v>30.541933398587922</v>
      </c>
      <c r="H12" s="185" t="s">
        <v>19</v>
      </c>
      <c r="I12" s="187" t="s">
        <v>20</v>
      </c>
      <c r="J12" s="189" t="s">
        <v>31</v>
      </c>
      <c r="K12" s="190"/>
      <c r="N12" s="185" t="s">
        <v>19</v>
      </c>
      <c r="O12" s="187" t="s">
        <v>20</v>
      </c>
      <c r="P12" s="189" t="s">
        <v>32</v>
      </c>
      <c r="Q12" s="190"/>
    </row>
    <row r="13" spans="1:17" ht="15.75" customHeight="1" x14ac:dyDescent="0.25">
      <c r="A13" s="19">
        <v>1</v>
      </c>
      <c r="B13" s="49">
        <v>-6.6527663642708443</v>
      </c>
      <c r="C13" s="19">
        <v>5</v>
      </c>
      <c r="D13" s="49">
        <v>31.700376614490967</v>
      </c>
      <c r="E13" s="19">
        <v>6</v>
      </c>
      <c r="F13" s="49">
        <v>27.255396460347765</v>
      </c>
      <c r="H13" s="186"/>
      <c r="I13" s="188"/>
      <c r="J13" s="119" t="s">
        <v>22</v>
      </c>
      <c r="K13" s="120" t="s">
        <v>23</v>
      </c>
      <c r="N13" s="186"/>
      <c r="O13" s="188"/>
      <c r="P13" s="119" t="s">
        <v>22</v>
      </c>
      <c r="Q13" s="120" t="s">
        <v>23</v>
      </c>
    </row>
    <row r="14" spans="1:17" ht="15.75" customHeight="1" x14ac:dyDescent="0.25">
      <c r="A14" s="19">
        <v>1</v>
      </c>
      <c r="B14" s="49">
        <v>21.805812661931089</v>
      </c>
      <c r="C14" s="19">
        <v>5</v>
      </c>
      <c r="D14" s="49">
        <v>19.888195755593724</v>
      </c>
      <c r="E14" s="19">
        <v>6</v>
      </c>
      <c r="F14" s="49">
        <v>41.737100001266903</v>
      </c>
      <c r="H14" s="121" t="s">
        <v>3</v>
      </c>
      <c r="I14" s="124">
        <v>12</v>
      </c>
      <c r="J14" s="129">
        <v>-8.3333333333337478E-3</v>
      </c>
      <c r="K14" s="130"/>
      <c r="N14" s="121" t="s">
        <v>3</v>
      </c>
      <c r="O14" s="124">
        <v>12</v>
      </c>
      <c r="P14" s="129">
        <v>-8.3333333333337478E-3</v>
      </c>
      <c r="Q14" s="130"/>
    </row>
    <row r="15" spans="1:17" ht="15.75" customHeight="1" x14ac:dyDescent="0.25">
      <c r="A15" s="19">
        <v>1</v>
      </c>
      <c r="B15" s="49">
        <v>-21.716586672711149</v>
      </c>
      <c r="C15" s="19">
        <v>5</v>
      </c>
      <c r="D15" s="49">
        <v>11.064135409607735</v>
      </c>
      <c r="E15" s="19">
        <v>6</v>
      </c>
      <c r="F15" s="49">
        <v>27.829840348316896</v>
      </c>
      <c r="H15" s="122" t="s">
        <v>33</v>
      </c>
      <c r="I15" s="125">
        <v>11</v>
      </c>
      <c r="J15" s="131">
        <v>11.4</v>
      </c>
      <c r="K15" s="132"/>
      <c r="N15" s="122" t="s">
        <v>33</v>
      </c>
      <c r="O15" s="125">
        <v>11</v>
      </c>
      <c r="P15" s="131">
        <v>11.4</v>
      </c>
      <c r="Q15" s="132">
        <v>11.4</v>
      </c>
    </row>
    <row r="16" spans="1:17" ht="15.75" customHeight="1" x14ac:dyDescent="0.25">
      <c r="A16" s="19">
        <v>1</v>
      </c>
      <c r="B16" s="49">
        <v>-17.625575019740488</v>
      </c>
      <c r="C16" s="19">
        <v>5</v>
      </c>
      <c r="D16" s="49">
        <v>34.938129874887785</v>
      </c>
      <c r="E16" s="19">
        <v>6</v>
      </c>
      <c r="F16" s="49">
        <v>27.569523584482443</v>
      </c>
      <c r="H16" s="122" t="s">
        <v>34</v>
      </c>
      <c r="I16" s="125">
        <v>15</v>
      </c>
      <c r="J16" s="131"/>
      <c r="K16" s="132">
        <v>26.146666666666672</v>
      </c>
      <c r="N16" s="122" t="s">
        <v>34</v>
      </c>
      <c r="O16" s="125">
        <v>15</v>
      </c>
      <c r="P16" s="131"/>
      <c r="Q16" s="132">
        <v>26.146666666666672</v>
      </c>
    </row>
    <row r="17" spans="1:18" ht="15.75" customHeight="1" x14ac:dyDescent="0.25">
      <c r="A17" s="19">
        <v>1</v>
      </c>
      <c r="B17" s="49">
        <v>17.536349030520562</v>
      </c>
      <c r="C17" s="49"/>
      <c r="D17" s="19"/>
      <c r="E17" s="19">
        <v>6</v>
      </c>
      <c r="F17" s="49">
        <v>47.019964162241408</v>
      </c>
      <c r="H17" s="123" t="s">
        <v>15</v>
      </c>
      <c r="I17" s="126"/>
      <c r="J17" s="127">
        <v>0.12519451992047603</v>
      </c>
      <c r="K17" s="128">
        <v>1</v>
      </c>
      <c r="N17" s="123" t="s">
        <v>15</v>
      </c>
      <c r="O17" s="126"/>
      <c r="P17" s="127">
        <v>0.12519451992047603</v>
      </c>
      <c r="Q17" s="128">
        <v>4.994423794661329E-2</v>
      </c>
    </row>
    <row r="18" spans="1:18" ht="15.75" customHeight="1" x14ac:dyDescent="0.25">
      <c r="D18" s="19"/>
      <c r="E18" s="19">
        <v>6</v>
      </c>
      <c r="F18" s="49">
        <v>29.848682841953327</v>
      </c>
    </row>
    <row r="19" spans="1:18" s="40" customFormat="1" ht="15.75" customHeight="1" x14ac:dyDescent="0.25">
      <c r="A19" s="19"/>
      <c r="D19" s="33"/>
      <c r="E19" s="19">
        <v>6</v>
      </c>
      <c r="F19" s="49">
        <v>30.106968368804548</v>
      </c>
      <c r="H19" s="19"/>
      <c r="I19" s="19"/>
      <c r="J19" s="19"/>
      <c r="K19" s="19"/>
      <c r="L19" s="19"/>
      <c r="N19" s="19"/>
      <c r="O19" s="19"/>
      <c r="P19" s="19"/>
      <c r="Q19" s="19"/>
      <c r="R19" s="19"/>
    </row>
    <row r="20" spans="1:18" s="40" customFormat="1" ht="15.75" customHeight="1" x14ac:dyDescent="0.25">
      <c r="A20" s="19"/>
      <c r="E20" s="19">
        <v>6</v>
      </c>
      <c r="F20" s="49">
        <v>-20.87530450729885</v>
      </c>
      <c r="H20" s="19"/>
      <c r="I20" s="19"/>
      <c r="J20" s="19"/>
      <c r="K20" s="19"/>
      <c r="L20" s="133"/>
      <c r="N20" s="19"/>
      <c r="O20" s="19"/>
      <c r="P20" s="19"/>
      <c r="Q20" s="19"/>
      <c r="R20" s="19"/>
    </row>
    <row r="21" spans="1:18" s="40" customFormat="1" ht="15.75" customHeight="1" x14ac:dyDescent="0.25">
      <c r="A21" s="19"/>
    </row>
    <row r="22" spans="1:18" s="40" customFormat="1" ht="15.75" customHeight="1" x14ac:dyDescent="0.25">
      <c r="A22" s="19"/>
    </row>
    <row r="23" spans="1:18" s="40" customFormat="1" ht="15.75" customHeight="1" x14ac:dyDescent="0.25">
      <c r="A23" s="19"/>
      <c r="B23" s="43"/>
      <c r="C23" s="43"/>
    </row>
    <row r="24" spans="1:18" ht="15.75" customHeight="1" x14ac:dyDescent="0.25">
      <c r="B24" s="43"/>
      <c r="C24" s="43"/>
    </row>
    <row r="25" spans="1:18" ht="15.75" customHeight="1" x14ac:dyDescent="0.25"/>
    <row r="26" spans="1:18" ht="15.75" customHeight="1" x14ac:dyDescent="0.25"/>
  </sheetData>
  <mergeCells count="14">
    <mergeCell ref="D3:F3"/>
    <mergeCell ref="D4:F4"/>
    <mergeCell ref="H3:M3"/>
    <mergeCell ref="H4:M4"/>
    <mergeCell ref="H10:K10"/>
    <mergeCell ref="H11:K11"/>
    <mergeCell ref="H12:H13"/>
    <mergeCell ref="I12:I13"/>
    <mergeCell ref="J12:K12"/>
    <mergeCell ref="N10:Q10"/>
    <mergeCell ref="N11:Q11"/>
    <mergeCell ref="N12:N13"/>
    <mergeCell ref="O12:O13"/>
    <mergeCell ref="P12:Q12"/>
  </mergeCells>
  <pageMargins left="0.7" right="0.7" top="0.75" bottom="0.75" header="0.3" footer="0.3"/>
  <pageSetup paperSize="9" scale="62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H24" sqref="H24"/>
    </sheetView>
  </sheetViews>
  <sheetFormatPr defaultColWidth="9.140625" defaultRowHeight="15" x14ac:dyDescent="0.25"/>
  <cols>
    <col min="1" max="1" width="6.28515625" style="19" customWidth="1"/>
    <col min="2" max="3" width="6.42578125" style="31" customWidth="1"/>
    <col min="4" max="5" width="7.28515625" style="31" customWidth="1"/>
    <col min="6" max="6" width="7.140625" style="31" customWidth="1"/>
    <col min="7" max="7" width="9.140625" style="19"/>
    <col min="8" max="8" width="15.7109375" style="19" customWidth="1"/>
    <col min="9" max="16384" width="9.140625" style="19"/>
  </cols>
  <sheetData>
    <row r="1" spans="1:14" s="3" customFormat="1" ht="15.6" customHeight="1" x14ac:dyDescent="0.25">
      <c r="B1" s="1" t="s">
        <v>35</v>
      </c>
      <c r="C1" s="1"/>
      <c r="D1" s="4"/>
      <c r="E1" s="4"/>
      <c r="F1" s="4"/>
    </row>
    <row r="2" spans="1:14" s="3" customFormat="1" ht="15.6" customHeight="1" x14ac:dyDescent="0.25">
      <c r="B2" s="4"/>
      <c r="C2" s="4"/>
      <c r="D2" s="4"/>
      <c r="E2" s="4"/>
      <c r="F2" s="4"/>
      <c r="N2" s="19"/>
    </row>
    <row r="3" spans="1:14" s="6" customFormat="1" x14ac:dyDescent="0.25">
      <c r="B3" s="10"/>
      <c r="C3" s="10"/>
      <c r="D3" s="152" t="s">
        <v>1</v>
      </c>
      <c r="E3" s="194"/>
      <c r="F3" s="153"/>
      <c r="H3" s="163" t="s">
        <v>9</v>
      </c>
      <c r="I3" s="164"/>
      <c r="J3" s="164"/>
      <c r="K3" s="164"/>
      <c r="L3" s="164"/>
      <c r="M3" s="165"/>
      <c r="N3" s="19"/>
    </row>
    <row r="4" spans="1:14" s="6" customFormat="1" ht="14.45" customHeight="1" x14ac:dyDescent="0.25">
      <c r="B4" s="10"/>
      <c r="C4" s="10"/>
      <c r="D4" s="150">
        <v>1422</v>
      </c>
      <c r="E4" s="195"/>
      <c r="F4" s="151"/>
      <c r="H4" s="176" t="s">
        <v>10</v>
      </c>
      <c r="I4" s="177"/>
      <c r="J4" s="177"/>
      <c r="K4" s="177"/>
      <c r="L4" s="177"/>
      <c r="M4" s="178"/>
      <c r="N4" s="19"/>
    </row>
    <row r="5" spans="1:14" s="6" customFormat="1" ht="14.45" customHeight="1" x14ac:dyDescent="0.25">
      <c r="B5" s="16" t="s">
        <v>3</v>
      </c>
      <c r="C5" s="16"/>
      <c r="D5" s="16">
        <v>0.22</v>
      </c>
      <c r="E5" s="16"/>
      <c r="F5" s="16">
        <v>2.2000000000000002</v>
      </c>
      <c r="G5" s="34"/>
      <c r="H5" s="90" t="s">
        <v>8</v>
      </c>
      <c r="I5" s="59" t="s">
        <v>11</v>
      </c>
      <c r="J5" s="60" t="s">
        <v>12</v>
      </c>
      <c r="K5" s="60" t="s">
        <v>13</v>
      </c>
      <c r="L5" s="60" t="s">
        <v>14</v>
      </c>
      <c r="M5" s="69" t="s">
        <v>15</v>
      </c>
      <c r="N5" s="19"/>
    </row>
    <row r="6" spans="1:14" ht="15.75" customHeight="1" x14ac:dyDescent="0.25">
      <c r="A6" s="19">
        <v>1</v>
      </c>
      <c r="B6" s="22">
        <v>9.6844839841130366</v>
      </c>
      <c r="C6" s="19">
        <v>5</v>
      </c>
      <c r="D6" s="22">
        <v>45.798338842613205</v>
      </c>
      <c r="E6" s="19">
        <v>6</v>
      </c>
      <c r="F6" s="22">
        <v>53.67066453498952</v>
      </c>
      <c r="H6" s="70" t="s">
        <v>16</v>
      </c>
      <c r="I6" s="67">
        <v>1082.3187379227054</v>
      </c>
      <c r="J6" s="63">
        <v>2</v>
      </c>
      <c r="K6" s="63">
        <v>541.1593689613527</v>
      </c>
      <c r="L6" s="64">
        <v>1.5080768316450448</v>
      </c>
      <c r="M6" s="71">
        <v>0.24545533321187724</v>
      </c>
    </row>
    <row r="7" spans="1:14" ht="15.75" customHeight="1" x14ac:dyDescent="0.25">
      <c r="A7" s="19">
        <v>1</v>
      </c>
      <c r="B7" s="22">
        <v>1.5652247542214111</v>
      </c>
      <c r="C7" s="19">
        <v>5</v>
      </c>
      <c r="D7" s="22">
        <v>-2.1980215640910492</v>
      </c>
      <c r="E7" s="19">
        <v>6</v>
      </c>
      <c r="F7" s="22">
        <v>23.06211353894334</v>
      </c>
      <c r="H7" s="72" t="s">
        <v>17</v>
      </c>
      <c r="I7" s="68">
        <v>7176.8143055555547</v>
      </c>
      <c r="J7" s="65">
        <v>20</v>
      </c>
      <c r="K7" s="65">
        <v>358.84071527777775</v>
      </c>
      <c r="L7" s="66"/>
      <c r="M7" s="73"/>
    </row>
    <row r="8" spans="1:14" ht="15.75" customHeight="1" x14ac:dyDescent="0.25">
      <c r="A8" s="19">
        <v>1</v>
      </c>
      <c r="B8" s="22">
        <v>0.3762805867628593</v>
      </c>
      <c r="C8" s="19">
        <v>5</v>
      </c>
      <c r="D8" s="22">
        <v>-30.614236976316189</v>
      </c>
      <c r="E8" s="19">
        <v>6</v>
      </c>
      <c r="F8" s="22">
        <v>4.4482700067536154</v>
      </c>
      <c r="H8" s="74" t="s">
        <v>18</v>
      </c>
      <c r="I8" s="78">
        <v>8259.1330434782594</v>
      </c>
      <c r="J8" s="75">
        <v>22</v>
      </c>
      <c r="K8" s="76"/>
      <c r="L8" s="76"/>
      <c r="M8" s="77"/>
    </row>
    <row r="9" spans="1:14" ht="15.75" customHeight="1" x14ac:dyDescent="0.25">
      <c r="A9" s="19">
        <v>1</v>
      </c>
      <c r="B9" s="22">
        <v>-4.5764321628228934</v>
      </c>
      <c r="C9" s="19">
        <v>5</v>
      </c>
      <c r="D9" s="22">
        <v>3.4728162063310664</v>
      </c>
      <c r="E9" s="19">
        <v>6</v>
      </c>
      <c r="F9" s="22">
        <v>23.330456254904433</v>
      </c>
    </row>
    <row r="10" spans="1:14" ht="15.75" customHeight="1" x14ac:dyDescent="0.25">
      <c r="A10" s="19">
        <v>1</v>
      </c>
      <c r="B10" s="22">
        <v>-9.8767662145186641</v>
      </c>
      <c r="C10" s="19">
        <v>5</v>
      </c>
      <c r="D10" s="22">
        <v>12.24729946748554</v>
      </c>
      <c r="E10" s="19">
        <v>6</v>
      </c>
      <c r="F10" s="22">
        <v>15.537531489560214</v>
      </c>
      <c r="H10" s="196" t="s">
        <v>10</v>
      </c>
      <c r="I10" s="197"/>
      <c r="J10" s="198"/>
    </row>
    <row r="11" spans="1:14" ht="15.75" customHeight="1" x14ac:dyDescent="0.25">
      <c r="A11" s="19">
        <v>1</v>
      </c>
      <c r="B11" s="22">
        <v>2.8272090522442133</v>
      </c>
      <c r="C11" s="19">
        <v>5</v>
      </c>
      <c r="D11" s="22">
        <v>-7.1620908773434886</v>
      </c>
      <c r="E11" s="19">
        <v>6</v>
      </c>
      <c r="F11" s="22">
        <v>-5.011534044869399</v>
      </c>
      <c r="H11" s="199" t="s">
        <v>30</v>
      </c>
      <c r="I11" s="200"/>
      <c r="J11" s="201"/>
    </row>
    <row r="12" spans="1:14" ht="15.75" customHeight="1" x14ac:dyDescent="0.25">
      <c r="B12" s="21"/>
      <c r="C12" s="19">
        <v>5</v>
      </c>
      <c r="D12" s="22">
        <v>10.347746230336654</v>
      </c>
      <c r="E12" s="19">
        <v>6</v>
      </c>
      <c r="F12" s="22">
        <v>-3.0486893324211115</v>
      </c>
      <c r="H12" s="202" t="s">
        <v>19</v>
      </c>
      <c r="I12" s="204" t="s">
        <v>20</v>
      </c>
      <c r="J12" s="117">
        <v>0.05</v>
      </c>
    </row>
    <row r="13" spans="1:14" ht="15.75" customHeight="1" x14ac:dyDescent="0.25">
      <c r="B13" s="21"/>
      <c r="C13" s="19">
        <v>5</v>
      </c>
      <c r="D13" s="22">
        <v>12.062271222355193</v>
      </c>
      <c r="E13" s="19">
        <v>6</v>
      </c>
      <c r="F13" s="22">
        <v>29.918593755222272</v>
      </c>
      <c r="H13" s="203"/>
      <c r="I13" s="205"/>
      <c r="J13" s="107" t="s">
        <v>22</v>
      </c>
    </row>
    <row r="14" spans="1:14" ht="15.75" customHeight="1" x14ac:dyDescent="0.25">
      <c r="B14" s="21"/>
      <c r="C14" s="19">
        <v>5</v>
      </c>
      <c r="D14" s="22">
        <v>39.999196759593339</v>
      </c>
      <c r="E14" s="22"/>
      <c r="F14" s="22"/>
      <c r="H14" s="108" t="s">
        <v>3</v>
      </c>
      <c r="I14" s="111">
        <v>6</v>
      </c>
      <c r="J14" s="115">
        <v>-1.4802973661668753E-16</v>
      </c>
    </row>
    <row r="15" spans="1:14" ht="15.75" customHeight="1" x14ac:dyDescent="0.25">
      <c r="H15" s="109" t="s">
        <v>33</v>
      </c>
      <c r="I15" s="112">
        <v>9</v>
      </c>
      <c r="J15" s="116">
        <v>9.3222222222222211</v>
      </c>
    </row>
    <row r="16" spans="1:14" x14ac:dyDescent="0.25">
      <c r="H16" s="109" t="s">
        <v>34</v>
      </c>
      <c r="I16" s="112">
        <v>8</v>
      </c>
      <c r="J16" s="116">
        <v>17.737500000000001</v>
      </c>
    </row>
    <row r="17" spans="8:10" x14ac:dyDescent="0.25">
      <c r="H17" s="110" t="s">
        <v>15</v>
      </c>
      <c r="I17" s="113"/>
      <c r="J17" s="114">
        <v>0.10157933577439848</v>
      </c>
    </row>
    <row r="18" spans="8:10" ht="15" customHeight="1" x14ac:dyDescent="0.25"/>
    <row r="19" spans="8:10" ht="15" customHeight="1" x14ac:dyDescent="0.25"/>
    <row r="20" spans="8:10" ht="15" customHeight="1" x14ac:dyDescent="0.25"/>
  </sheetData>
  <mergeCells count="8">
    <mergeCell ref="H10:J10"/>
    <mergeCell ref="H11:J11"/>
    <mergeCell ref="H12:H13"/>
    <mergeCell ref="I12:I13"/>
    <mergeCell ref="D3:F3"/>
    <mergeCell ref="D4:F4"/>
    <mergeCell ref="H3:M3"/>
    <mergeCell ref="H4:M4"/>
  </mergeCells>
  <pageMargins left="0.7" right="0.7" top="0.75" bottom="0.75" header="0.3" footer="0.3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Normal="100" workbookViewId="0">
      <selection activeCell="N34" sqref="N34"/>
    </sheetView>
  </sheetViews>
  <sheetFormatPr defaultColWidth="9.140625" defaultRowHeight="15.75" customHeight="1" x14ac:dyDescent="0.25"/>
  <cols>
    <col min="1" max="1" width="6.28515625" style="19" customWidth="1"/>
    <col min="2" max="3" width="6" style="19" customWidth="1"/>
    <col min="4" max="4" width="6.28515625" style="19" bestFit="1" customWidth="1"/>
    <col min="5" max="5" width="6.28515625" style="19" customWidth="1"/>
    <col min="6" max="6" width="6.7109375" style="19" customWidth="1"/>
    <col min="7" max="7" width="9.140625" style="19"/>
    <col min="8" max="8" width="18.28515625" style="19" customWidth="1"/>
    <col min="9" max="13" width="9.140625" style="19"/>
    <col min="14" max="14" width="15.42578125" style="19" customWidth="1"/>
    <col min="15" max="16384" width="9.140625" style="19"/>
  </cols>
  <sheetData>
    <row r="1" spans="1:16" s="3" customFormat="1" ht="15.6" customHeight="1" x14ac:dyDescent="0.25">
      <c r="B1" s="1" t="s">
        <v>37</v>
      </c>
      <c r="C1" s="1"/>
    </row>
    <row r="2" spans="1:16" s="3" customFormat="1" ht="15.6" customHeight="1" x14ac:dyDescent="0.25">
      <c r="B2" s="37"/>
      <c r="C2" s="37"/>
    </row>
    <row r="3" spans="1:16" s="6" customFormat="1" ht="15" x14ac:dyDescent="0.25">
      <c r="B3" s="10"/>
      <c r="C3" s="10"/>
      <c r="D3" s="152" t="s">
        <v>1</v>
      </c>
      <c r="E3" s="194"/>
      <c r="F3" s="153"/>
      <c r="H3" s="163" t="s">
        <v>9</v>
      </c>
      <c r="I3" s="164"/>
      <c r="J3" s="164"/>
      <c r="K3" s="164"/>
      <c r="L3" s="164"/>
      <c r="M3" s="165"/>
      <c r="N3" s="19"/>
      <c r="O3" s="19"/>
    </row>
    <row r="4" spans="1:16" s="6" customFormat="1" ht="14.45" customHeight="1" x14ac:dyDescent="0.25">
      <c r="B4" s="10"/>
      <c r="C4" s="10"/>
      <c r="D4" s="150">
        <v>1422</v>
      </c>
      <c r="E4" s="195"/>
      <c r="F4" s="151"/>
      <c r="H4" s="176" t="s">
        <v>10</v>
      </c>
      <c r="I4" s="177"/>
      <c r="J4" s="177"/>
      <c r="K4" s="177"/>
      <c r="L4" s="177"/>
      <c r="M4" s="178"/>
      <c r="N4" s="19"/>
      <c r="O4" s="19"/>
    </row>
    <row r="5" spans="1:16" s="6" customFormat="1" ht="14.45" customHeight="1" x14ac:dyDescent="0.25">
      <c r="B5" s="16" t="s">
        <v>3</v>
      </c>
      <c r="C5" s="16"/>
      <c r="D5" s="16">
        <v>0.22</v>
      </c>
      <c r="E5" s="16"/>
      <c r="F5" s="16">
        <v>2.2000000000000002</v>
      </c>
      <c r="G5" s="34"/>
      <c r="H5" s="90" t="s">
        <v>8</v>
      </c>
      <c r="I5" s="59" t="s">
        <v>11</v>
      </c>
      <c r="J5" s="60" t="s">
        <v>12</v>
      </c>
      <c r="K5" s="60" t="s">
        <v>13</v>
      </c>
      <c r="L5" s="60" t="s">
        <v>14</v>
      </c>
      <c r="M5" s="69" t="s">
        <v>15</v>
      </c>
      <c r="N5" s="19"/>
      <c r="O5" s="19"/>
    </row>
    <row r="6" spans="1:16" ht="15.75" customHeight="1" x14ac:dyDescent="0.25">
      <c r="A6" s="19">
        <v>1</v>
      </c>
      <c r="B6" s="22">
        <v>11.496062992125983</v>
      </c>
      <c r="C6" s="19">
        <v>5</v>
      </c>
      <c r="D6" s="22">
        <v>34.724409448818896</v>
      </c>
      <c r="E6" s="19">
        <v>6</v>
      </c>
      <c r="F6" s="22">
        <v>48.031496062992126</v>
      </c>
      <c r="H6" s="70" t="s">
        <v>16</v>
      </c>
      <c r="I6" s="67">
        <v>2249.1606944444443</v>
      </c>
      <c r="J6" s="63">
        <v>2</v>
      </c>
      <c r="K6" s="63">
        <v>1124.5803472222221</v>
      </c>
      <c r="L6" s="64">
        <v>3.149916839987057</v>
      </c>
      <c r="M6" s="71">
        <v>6.266524967470595E-2</v>
      </c>
    </row>
    <row r="7" spans="1:16" ht="15.75" customHeight="1" x14ac:dyDescent="0.25">
      <c r="A7" s="19">
        <v>1</v>
      </c>
      <c r="B7" s="22">
        <v>9.4488188976377945</v>
      </c>
      <c r="C7" s="19">
        <v>5</v>
      </c>
      <c r="D7" s="22">
        <v>37.086614173228341</v>
      </c>
      <c r="E7" s="19">
        <v>6</v>
      </c>
      <c r="F7" s="22">
        <v>22.208083893172017</v>
      </c>
      <c r="H7" s="72" t="s">
        <v>17</v>
      </c>
      <c r="I7" s="68">
        <v>7854.4193055555552</v>
      </c>
      <c r="J7" s="65">
        <v>22</v>
      </c>
      <c r="K7" s="65">
        <v>357.01905934343432</v>
      </c>
      <c r="L7" s="66"/>
      <c r="M7" s="73"/>
    </row>
    <row r="8" spans="1:16" ht="15.75" customHeight="1" x14ac:dyDescent="0.25">
      <c r="A8" s="19">
        <v>1</v>
      </c>
      <c r="B8" s="22">
        <v>19.84251968503937</v>
      </c>
      <c r="C8" s="19">
        <v>5</v>
      </c>
      <c r="D8" s="22">
        <v>1.1023622047244095</v>
      </c>
      <c r="E8" s="19">
        <v>6</v>
      </c>
      <c r="F8" s="22">
        <v>23.464566929133859</v>
      </c>
      <c r="H8" s="74" t="s">
        <v>18</v>
      </c>
      <c r="I8" s="78">
        <v>10103.58</v>
      </c>
      <c r="J8" s="75">
        <v>24</v>
      </c>
      <c r="K8" s="76"/>
      <c r="L8" s="76"/>
      <c r="M8" s="77"/>
    </row>
    <row r="9" spans="1:16" ht="15.75" customHeight="1" x14ac:dyDescent="0.25">
      <c r="A9" s="19">
        <v>1</v>
      </c>
      <c r="B9" s="22">
        <v>-40.787401574803148</v>
      </c>
      <c r="C9" s="19">
        <v>5</v>
      </c>
      <c r="D9" s="22">
        <v>-1.5748031496062991</v>
      </c>
      <c r="E9" s="19">
        <v>6</v>
      </c>
      <c r="F9" s="22">
        <v>27.244094488188974</v>
      </c>
    </row>
    <row r="10" spans="1:16" ht="15.75" customHeight="1" x14ac:dyDescent="0.25">
      <c r="A10" s="19">
        <v>1</v>
      </c>
      <c r="B10" s="22">
        <v>0.69284064665127021</v>
      </c>
      <c r="C10" s="19">
        <v>5</v>
      </c>
      <c r="D10" s="22">
        <v>4.6189376443418011</v>
      </c>
      <c r="E10" s="19">
        <v>6</v>
      </c>
      <c r="F10" s="22">
        <v>-12.933025404157044</v>
      </c>
      <c r="H10" s="191" t="s">
        <v>10</v>
      </c>
      <c r="I10" s="192"/>
      <c r="J10" s="192"/>
      <c r="K10" s="193"/>
      <c r="L10" s="118"/>
      <c r="N10" s="196" t="s">
        <v>10</v>
      </c>
      <c r="O10" s="197"/>
      <c r="P10" s="198"/>
    </row>
    <row r="11" spans="1:16" ht="15.75" customHeight="1" x14ac:dyDescent="0.25">
      <c r="A11" s="19">
        <v>1</v>
      </c>
      <c r="B11" s="22">
        <v>-16.166281755196305</v>
      </c>
      <c r="C11" s="19">
        <v>5</v>
      </c>
      <c r="D11" s="22">
        <v>6.9284064665127012</v>
      </c>
      <c r="E11" s="19">
        <v>6</v>
      </c>
      <c r="F11" s="22">
        <v>20.785219399538107</v>
      </c>
      <c r="H11" s="182" t="s">
        <v>30</v>
      </c>
      <c r="I11" s="183"/>
      <c r="J11" s="183"/>
      <c r="K11" s="184"/>
      <c r="N11" s="199" t="s">
        <v>28</v>
      </c>
      <c r="O11" s="200"/>
      <c r="P11" s="201"/>
    </row>
    <row r="12" spans="1:16" ht="15.75" customHeight="1" x14ac:dyDescent="0.25">
      <c r="A12" s="19">
        <v>1</v>
      </c>
      <c r="B12" s="22">
        <v>12.240184757505773</v>
      </c>
      <c r="C12" s="19">
        <v>5</v>
      </c>
      <c r="D12" s="22">
        <v>28.233347894535466</v>
      </c>
      <c r="E12" s="19">
        <v>6</v>
      </c>
      <c r="F12" s="22">
        <v>33.927194399622259</v>
      </c>
      <c r="H12" s="185" t="s">
        <v>19</v>
      </c>
      <c r="I12" s="187" t="s">
        <v>20</v>
      </c>
      <c r="J12" s="189" t="s">
        <v>31</v>
      </c>
      <c r="K12" s="190"/>
      <c r="N12" s="202" t="s">
        <v>19</v>
      </c>
      <c r="O12" s="204" t="s">
        <v>20</v>
      </c>
      <c r="P12" s="117">
        <v>0.01</v>
      </c>
    </row>
    <row r="13" spans="1:16" ht="15.75" customHeight="1" x14ac:dyDescent="0.25">
      <c r="A13" s="19">
        <v>1</v>
      </c>
      <c r="B13" s="22">
        <v>3.2332563510392611</v>
      </c>
      <c r="C13" s="19">
        <v>5</v>
      </c>
      <c r="D13" s="22">
        <v>26.860600461893764</v>
      </c>
      <c r="E13" s="19">
        <v>6</v>
      </c>
      <c r="F13" s="22">
        <v>-1.7579096745911671</v>
      </c>
      <c r="H13" s="186"/>
      <c r="I13" s="188"/>
      <c r="J13" s="119" t="s">
        <v>22</v>
      </c>
      <c r="K13" s="120" t="s">
        <v>23</v>
      </c>
      <c r="N13" s="203"/>
      <c r="O13" s="205"/>
      <c r="P13" s="107" t="s">
        <v>22</v>
      </c>
    </row>
    <row r="14" spans="1:16" ht="15.75" customHeight="1" x14ac:dyDescent="0.25">
      <c r="C14" s="19">
        <v>5</v>
      </c>
      <c r="D14" s="22">
        <v>46.420323325635103</v>
      </c>
      <c r="F14" s="22"/>
      <c r="H14" s="121" t="s">
        <v>3</v>
      </c>
      <c r="I14" s="124">
        <v>8</v>
      </c>
      <c r="J14" s="129">
        <v>-2.4999999999999356E-2</v>
      </c>
      <c r="K14" s="130"/>
      <c r="N14" s="108" t="s">
        <v>3</v>
      </c>
      <c r="O14" s="111">
        <v>8</v>
      </c>
      <c r="P14" s="115">
        <v>-2.4999999999999356E-2</v>
      </c>
    </row>
    <row r="15" spans="1:16" ht="15.75" customHeight="1" x14ac:dyDescent="0.25">
      <c r="H15" s="122" t="s">
        <v>34</v>
      </c>
      <c r="I15" s="125">
        <v>8</v>
      </c>
      <c r="J15" s="131"/>
      <c r="K15" s="132">
        <v>20.112500000000001</v>
      </c>
      <c r="N15" s="109" t="s">
        <v>34</v>
      </c>
      <c r="O15" s="112">
        <v>8</v>
      </c>
      <c r="P15" s="116">
        <v>20.112500000000001</v>
      </c>
    </row>
    <row r="16" spans="1:16" ht="15.75" customHeight="1" x14ac:dyDescent="0.25">
      <c r="H16" s="122" t="s">
        <v>33</v>
      </c>
      <c r="I16" s="125">
        <v>9</v>
      </c>
      <c r="J16" s="131"/>
      <c r="K16" s="132">
        <v>20.477777777777778</v>
      </c>
      <c r="N16" s="109" t="s">
        <v>33</v>
      </c>
      <c r="O16" s="112">
        <v>9</v>
      </c>
      <c r="P16" s="116">
        <v>20.477777777777778</v>
      </c>
    </row>
    <row r="17" spans="8:16" ht="15.75" customHeight="1" x14ac:dyDescent="0.25">
      <c r="H17" s="123" t="s">
        <v>15</v>
      </c>
      <c r="I17" s="126"/>
      <c r="J17" s="127">
        <v>1</v>
      </c>
      <c r="K17" s="128">
        <v>0.96892637731607345</v>
      </c>
      <c r="N17" s="110" t="s">
        <v>15</v>
      </c>
      <c r="O17" s="113"/>
      <c r="P17" s="114">
        <v>4.6763647577053202E-2</v>
      </c>
    </row>
  </sheetData>
  <mergeCells count="13">
    <mergeCell ref="D3:F3"/>
    <mergeCell ref="D4:F4"/>
    <mergeCell ref="H3:M3"/>
    <mergeCell ref="H4:M4"/>
    <mergeCell ref="N10:P10"/>
    <mergeCell ref="N11:P11"/>
    <mergeCell ref="N12:N13"/>
    <mergeCell ref="O12:O13"/>
    <mergeCell ref="H10:K10"/>
    <mergeCell ref="H11:K11"/>
    <mergeCell ref="H12:H13"/>
    <mergeCell ref="I12:I13"/>
    <mergeCell ref="J12:K12"/>
  </mergeCells>
  <pageMargins left="0.74803149606299213" right="0.74803149606299213" top="0.98425196850393704" bottom="0.39370078740157483" header="0.51181102362204722" footer="0.51181102362204722"/>
  <pageSetup scale="93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opLeftCell="A13" workbookViewId="0">
      <selection activeCell="G46" sqref="G46"/>
    </sheetView>
  </sheetViews>
  <sheetFormatPr defaultColWidth="9.140625" defaultRowHeight="15" x14ac:dyDescent="0.25"/>
  <cols>
    <col min="1" max="1" width="18.28515625" style="19" customWidth="1"/>
    <col min="2" max="2" width="7.28515625" style="19" customWidth="1"/>
    <col min="3" max="3" width="6.5703125" style="19" bestFit="1" customWidth="1"/>
    <col min="4" max="5" width="6.5703125" style="19" customWidth="1"/>
    <col min="6" max="6" width="6" style="19" bestFit="1" customWidth="1"/>
    <col min="7" max="7" width="6.140625" style="19" customWidth="1"/>
    <col min="8" max="8" width="7.7109375" style="31" customWidth="1"/>
    <col min="9" max="10" width="7.28515625" style="31" customWidth="1"/>
    <col min="11" max="11" width="10.42578125" style="19" bestFit="1" customWidth="1"/>
    <col min="12" max="16384" width="9.140625" style="19"/>
  </cols>
  <sheetData>
    <row r="1" spans="1:12" s="3" customFormat="1" ht="15.6" customHeight="1" x14ac:dyDescent="0.25">
      <c r="A1" s="1" t="s">
        <v>35</v>
      </c>
      <c r="B1" s="2"/>
      <c r="H1" s="4"/>
      <c r="I1" s="4"/>
      <c r="J1" s="4"/>
    </row>
    <row r="2" spans="1:12" s="3" customFormat="1" ht="15.6" customHeight="1" x14ac:dyDescent="0.25">
      <c r="A2" s="1"/>
      <c r="H2" s="4"/>
      <c r="I2" s="4"/>
      <c r="J2" s="4"/>
    </row>
    <row r="3" spans="1:12" s="6" customFormat="1" x14ac:dyDescent="0.25">
      <c r="A3" s="5" t="s">
        <v>0</v>
      </c>
      <c r="H3" s="136" t="s">
        <v>1</v>
      </c>
      <c r="I3" s="137"/>
      <c r="J3" s="138"/>
    </row>
    <row r="4" spans="1:12" s="6" customFormat="1" ht="14.45" customHeight="1" x14ac:dyDescent="0.25">
      <c r="A4" s="7" t="s">
        <v>2</v>
      </c>
      <c r="B4" s="8" t="s">
        <v>3</v>
      </c>
      <c r="C4" s="145">
        <v>1284</v>
      </c>
      <c r="D4" s="146"/>
      <c r="E4" s="147"/>
      <c r="G4" s="9"/>
      <c r="H4" s="142">
        <v>1284</v>
      </c>
      <c r="I4" s="143"/>
      <c r="J4" s="144"/>
    </row>
    <row r="5" spans="1:12" s="6" customFormat="1" ht="14.45" customHeight="1" x14ac:dyDescent="0.25">
      <c r="B5" s="11"/>
      <c r="C5" s="12">
        <v>0.05</v>
      </c>
      <c r="D5" s="12">
        <v>0.5</v>
      </c>
      <c r="E5" s="12">
        <v>2.5</v>
      </c>
      <c r="G5" s="14" t="s">
        <v>3</v>
      </c>
      <c r="H5" s="14">
        <v>0.05</v>
      </c>
      <c r="I5" s="14">
        <v>0.5</v>
      </c>
      <c r="J5" s="14">
        <v>2.5</v>
      </c>
      <c r="K5" s="34" t="s">
        <v>4</v>
      </c>
      <c r="L5" s="14"/>
    </row>
    <row r="6" spans="1:12" ht="15.75" customHeight="1" x14ac:dyDescent="0.25">
      <c r="A6" s="17">
        <v>43498</v>
      </c>
      <c r="B6" s="18">
        <v>97.653758670707859</v>
      </c>
      <c r="E6" s="18">
        <v>55.895619531983179</v>
      </c>
      <c r="F6" s="20"/>
      <c r="G6" s="22">
        <f t="shared" ref="G6:G11" si="0">(($B$12-B6)/$B$12)*100</f>
        <v>-16.789855165860612</v>
      </c>
      <c r="H6" s="21"/>
      <c r="I6" s="21"/>
      <c r="J6" s="22">
        <f t="shared" ref="J6:J12" si="1">(($B$12-E6)/$B$12)*100</f>
        <v>33.151151595104849</v>
      </c>
    </row>
    <row r="7" spans="1:12" ht="15.75" customHeight="1" x14ac:dyDescent="0.25">
      <c r="B7" s="18">
        <v>79.921705355231396</v>
      </c>
      <c r="E7" s="18">
        <v>86.6</v>
      </c>
      <c r="F7" s="20"/>
      <c r="G7" s="22">
        <f t="shared" si="0"/>
        <v>4.4169469756836559</v>
      </c>
      <c r="H7" s="21"/>
      <c r="I7" s="21"/>
      <c r="J7" s="22">
        <f t="shared" si="1"/>
        <v>-3.5700171200611037</v>
      </c>
    </row>
    <row r="8" spans="1:12" ht="15.75" customHeight="1" x14ac:dyDescent="0.25">
      <c r="B8" s="18">
        <v>82.217409046677346</v>
      </c>
      <c r="E8" s="18">
        <v>84.4</v>
      </c>
      <c r="F8" s="20"/>
      <c r="G8" s="22">
        <f t="shared" si="0"/>
        <v>1.6713803402836027</v>
      </c>
      <c r="H8" s="21"/>
      <c r="I8" s="21"/>
      <c r="J8" s="22">
        <f t="shared" si="1"/>
        <v>-0.93890814010575419</v>
      </c>
    </row>
    <row r="9" spans="1:12" ht="15.75" customHeight="1" x14ac:dyDescent="0.25">
      <c r="B9" s="18">
        <v>84.22347490957516</v>
      </c>
      <c r="E9" s="23">
        <v>90.4</v>
      </c>
      <c r="F9" s="20"/>
      <c r="G9" s="22">
        <f t="shared" si="0"/>
        <v>-0.72779143528564272</v>
      </c>
      <c r="H9" s="21"/>
      <c r="I9" s="21"/>
      <c r="J9" s="22">
        <f t="shared" si="1"/>
        <v>-8.1146599036203799</v>
      </c>
    </row>
    <row r="10" spans="1:12" ht="15.75" customHeight="1" x14ac:dyDescent="0.25">
      <c r="B10" s="18">
        <v>76.999204628938173</v>
      </c>
      <c r="E10" s="23">
        <v>85.9</v>
      </c>
      <c r="F10" s="20"/>
      <c r="G10" s="22">
        <f t="shared" si="0"/>
        <v>7.9121369324455504</v>
      </c>
      <c r="H10" s="21"/>
      <c r="I10" s="21"/>
      <c r="J10" s="22">
        <f t="shared" si="1"/>
        <v>-2.7328460809844106</v>
      </c>
    </row>
    <row r="11" spans="1:12" ht="15.75" customHeight="1" x14ac:dyDescent="0.25">
      <c r="B11" s="18">
        <v>80.674042938193921</v>
      </c>
      <c r="E11" s="18">
        <v>92.9</v>
      </c>
      <c r="F11" s="20"/>
      <c r="G11" s="22">
        <f t="shared" si="0"/>
        <v>3.5171823527333776</v>
      </c>
      <c r="H11" s="21"/>
      <c r="I11" s="21"/>
      <c r="J11" s="22">
        <f t="shared" si="1"/>
        <v>-11.104556471751476</v>
      </c>
    </row>
    <row r="12" spans="1:12" ht="15.75" customHeight="1" x14ac:dyDescent="0.25">
      <c r="B12" s="24">
        <f>AVERAGE(B6:B11)</f>
        <v>83.614932591553966</v>
      </c>
      <c r="E12" s="18">
        <v>63.3</v>
      </c>
      <c r="F12" s="20"/>
      <c r="G12" s="20"/>
      <c r="H12" s="21"/>
      <c r="I12" s="21"/>
      <c r="J12" s="22">
        <f t="shared" si="1"/>
        <v>24.295818894920693</v>
      </c>
    </row>
    <row r="13" spans="1:12" ht="15.75" customHeight="1" x14ac:dyDescent="0.25">
      <c r="H13" s="21"/>
      <c r="I13" s="21"/>
      <c r="J13" s="21"/>
    </row>
    <row r="14" spans="1:12" ht="15.75" customHeight="1" x14ac:dyDescent="0.25">
      <c r="A14" s="17">
        <v>43511</v>
      </c>
      <c r="B14" s="18">
        <v>74.64585562338722</v>
      </c>
      <c r="D14" s="18">
        <v>34.429194041501326</v>
      </c>
      <c r="E14" s="18">
        <v>59.3</v>
      </c>
      <c r="F14" s="20"/>
      <c r="G14" s="22">
        <f>(($B$18-B14)/$B$18)*100</f>
        <v>8.239927908901338</v>
      </c>
      <c r="H14" s="21"/>
      <c r="I14" s="22">
        <f t="shared" ref="I14:J17" si="2">(($B$18-D14)/$B$18)*100</f>
        <v>57.677150313261706</v>
      </c>
      <c r="J14" s="22">
        <f t="shared" si="2"/>
        <v>27.104160980407876</v>
      </c>
    </row>
    <row r="15" spans="1:12" ht="15.75" customHeight="1" x14ac:dyDescent="0.25">
      <c r="B15" s="18">
        <v>77.476226415094359</v>
      </c>
      <c r="D15" s="18">
        <v>20.987837922994515</v>
      </c>
      <c r="E15" s="18">
        <v>74.34652456704022</v>
      </c>
      <c r="F15" s="20"/>
      <c r="G15" s="22">
        <f>(($B$18-B15)/$B$18)*100</f>
        <v>4.7606318954436793</v>
      </c>
      <c r="H15" s="21"/>
      <c r="I15" s="22">
        <f t="shared" si="2"/>
        <v>74.200235166881981</v>
      </c>
      <c r="J15" s="22">
        <f t="shared" si="2"/>
        <v>8.6078872427467914</v>
      </c>
    </row>
    <row r="16" spans="1:12" ht="15.75" customHeight="1" x14ac:dyDescent="0.25">
      <c r="B16" s="18">
        <v>92.879204569494391</v>
      </c>
      <c r="D16" s="18">
        <v>62.259632197769072</v>
      </c>
      <c r="E16" s="18">
        <v>71.27031860634564</v>
      </c>
      <c r="F16" s="20"/>
      <c r="G16" s="22">
        <f>(($B$18-B16)/$B$18)*100</f>
        <v>-14.173820313079744</v>
      </c>
      <c r="H16" s="21"/>
      <c r="I16" s="22">
        <f t="shared" si="2"/>
        <v>23.46596751926494</v>
      </c>
      <c r="J16" s="22">
        <f t="shared" si="2"/>
        <v>12.389381585106014</v>
      </c>
    </row>
    <row r="17" spans="1:10" ht="15.75" customHeight="1" x14ac:dyDescent="0.25">
      <c r="B17" s="18">
        <v>80.394515388689456</v>
      </c>
      <c r="D17" s="18">
        <v>70.913737237879815</v>
      </c>
      <c r="E17" s="18">
        <v>75</v>
      </c>
      <c r="F17" s="20"/>
      <c r="G17" s="22">
        <f>(($B$18-B17)/$B$18)*100</f>
        <v>1.1732605087347605</v>
      </c>
      <c r="H17" s="21"/>
      <c r="I17" s="22">
        <f t="shared" si="2"/>
        <v>12.827717133724406</v>
      </c>
      <c r="J17" s="22">
        <f t="shared" si="2"/>
        <v>7.8045880865192307</v>
      </c>
    </row>
    <row r="18" spans="1:10" ht="15.75" customHeight="1" x14ac:dyDescent="0.25">
      <c r="B18" s="24">
        <f>AVERAGE(B14:B17)</f>
        <v>81.348950499166364</v>
      </c>
      <c r="E18" s="18"/>
      <c r="F18" s="20"/>
      <c r="G18" s="20"/>
      <c r="H18" s="21"/>
      <c r="I18" s="19"/>
      <c r="J18" s="22"/>
    </row>
    <row r="19" spans="1:10" ht="15.75" customHeight="1" x14ac:dyDescent="0.25">
      <c r="B19" s="24"/>
      <c r="E19" s="18"/>
      <c r="H19" s="21"/>
      <c r="I19" s="22"/>
      <c r="J19" s="22"/>
    </row>
    <row r="20" spans="1:10" ht="15.75" customHeight="1" x14ac:dyDescent="0.25">
      <c r="A20" s="17">
        <v>43522</v>
      </c>
      <c r="B20" s="18">
        <v>173.71677314040423</v>
      </c>
      <c r="C20" s="18">
        <v>147.17703349282303</v>
      </c>
      <c r="G20" s="22">
        <f t="shared" ref="G20:H22" si="3">(($B$23-B20)/$B$23)*100</f>
        <v>-4.6067209216808793</v>
      </c>
      <c r="H20" s="22">
        <f t="shared" si="3"/>
        <v>11.374666991878518</v>
      </c>
      <c r="I20" s="21"/>
      <c r="J20" s="21"/>
    </row>
    <row r="21" spans="1:10" ht="15.75" customHeight="1" x14ac:dyDescent="0.25">
      <c r="B21" s="18">
        <v>172.54433154014745</v>
      </c>
      <c r="C21" s="23">
        <v>83.7</v>
      </c>
      <c r="G21" s="22">
        <f t="shared" si="3"/>
        <v>-3.9007138444258636</v>
      </c>
      <c r="H21" s="22">
        <f t="shared" si="3"/>
        <v>49.598519573765579</v>
      </c>
      <c r="I21" s="21"/>
      <c r="J21" s="21"/>
    </row>
    <row r="22" spans="1:10" ht="15.75" customHeight="1" x14ac:dyDescent="0.25">
      <c r="B22" s="18">
        <v>151.93854714812795</v>
      </c>
      <c r="C22" s="18">
        <v>76.77143179001915</v>
      </c>
      <c r="G22" s="22">
        <f t="shared" si="3"/>
        <v>8.5074347661067247</v>
      </c>
      <c r="H22" s="22">
        <f t="shared" si="3"/>
        <v>53.770683194042512</v>
      </c>
      <c r="I22" s="21"/>
      <c r="J22" s="21"/>
    </row>
    <row r="23" spans="1:10" ht="15.75" customHeight="1" x14ac:dyDescent="0.25">
      <c r="B23" s="26">
        <f>AVERAGE(B20:B22)</f>
        <v>166.06655060955987</v>
      </c>
      <c r="C23" s="18">
        <v>111.74771860921796</v>
      </c>
      <c r="H23" s="22">
        <f>(($B$23-C23)/$B$23)*100</f>
        <v>32.709074645652912</v>
      </c>
      <c r="I23" s="21"/>
      <c r="J23" s="21"/>
    </row>
    <row r="24" spans="1:10" ht="15.75" customHeight="1" x14ac:dyDescent="0.25">
      <c r="B24" s="18"/>
      <c r="C24" s="18">
        <v>156</v>
      </c>
      <c r="H24" s="22">
        <f>(($B$23-C24)/$B$23)*100</f>
        <v>6.0617569116777767</v>
      </c>
      <c r="I24" s="21"/>
      <c r="J24" s="21"/>
    </row>
    <row r="25" spans="1:10" ht="15.75" customHeight="1" x14ac:dyDescent="0.25">
      <c r="B25" s="25"/>
      <c r="H25" s="21"/>
      <c r="I25" s="21"/>
      <c r="J25" s="21"/>
    </row>
    <row r="26" spans="1:10" ht="15.75" customHeight="1" x14ac:dyDescent="0.25">
      <c r="A26" s="17">
        <v>43640</v>
      </c>
      <c r="B26" s="27">
        <v>82.84958677685951</v>
      </c>
      <c r="D26" s="27">
        <v>47.32910819375283</v>
      </c>
      <c r="G26" s="22">
        <f t="shared" ref="G26:G35" si="4">(($B$36-B26)/$B$36)*100</f>
        <v>-17.979422183374481</v>
      </c>
      <c r="H26" s="21"/>
      <c r="I26" s="22">
        <f t="shared" ref="I26:I34" si="5">(($B$36-D26)/$B$36)*100</f>
        <v>32.602429844429999</v>
      </c>
      <c r="J26" s="21"/>
    </row>
    <row r="27" spans="1:10" ht="15.75" customHeight="1" x14ac:dyDescent="0.25">
      <c r="B27" s="27">
        <v>83.876265744628299</v>
      </c>
      <c r="D27" s="27">
        <v>32.592884130982362</v>
      </c>
      <c r="G27" s="22">
        <f t="shared" si="4"/>
        <v>-19.441432992329013</v>
      </c>
      <c r="H27" s="21"/>
      <c r="I27" s="22">
        <f t="shared" si="5"/>
        <v>53.587099385063055</v>
      </c>
      <c r="J27" s="21"/>
    </row>
    <row r="28" spans="1:10" ht="15.75" customHeight="1" x14ac:dyDescent="0.25">
      <c r="B28" s="27">
        <v>84.960295728367996</v>
      </c>
      <c r="D28" s="27">
        <v>57.358712057689075</v>
      </c>
      <c r="G28" s="22">
        <f t="shared" si="4"/>
        <v>-20.985112762941746</v>
      </c>
      <c r="H28" s="21"/>
      <c r="I28" s="22">
        <f t="shared" si="5"/>
        <v>18.320078964608363</v>
      </c>
      <c r="J28" s="21"/>
    </row>
    <row r="29" spans="1:10" ht="15.75" customHeight="1" x14ac:dyDescent="0.25">
      <c r="B29" s="27">
        <v>60.778795811518314</v>
      </c>
      <c r="D29" s="27">
        <v>31.922475773679263</v>
      </c>
      <c r="G29" s="22">
        <f t="shared" si="4"/>
        <v>13.449813212018997</v>
      </c>
      <c r="H29" s="21"/>
      <c r="I29" s="22">
        <f t="shared" si="5"/>
        <v>54.541773918739977</v>
      </c>
      <c r="J29" s="21"/>
    </row>
    <row r="30" spans="1:10" ht="15.75" customHeight="1" x14ac:dyDescent="0.25">
      <c r="B30" s="27">
        <v>74.951480467778026</v>
      </c>
      <c r="D30" s="27">
        <v>52.625272331154683</v>
      </c>
      <c r="G30" s="22">
        <f t="shared" si="4"/>
        <v>-6.7323652584199634</v>
      </c>
      <c r="H30" s="21"/>
      <c r="I30" s="22">
        <f t="shared" si="5"/>
        <v>25.060589154242003</v>
      </c>
      <c r="J30" s="21"/>
    </row>
    <row r="31" spans="1:10" ht="15.75" customHeight="1" x14ac:dyDescent="0.25">
      <c r="B31" s="27">
        <v>67.647899399828518</v>
      </c>
      <c r="D31" s="27">
        <v>48.068431385919382</v>
      </c>
      <c r="G31" s="22">
        <f t="shared" si="4"/>
        <v>3.6680761654687979</v>
      </c>
      <c r="H31" s="21"/>
      <c r="I31" s="22">
        <f t="shared" si="5"/>
        <v>31.549619246188847</v>
      </c>
      <c r="J31" s="21"/>
    </row>
    <row r="32" spans="1:10" ht="15.75" customHeight="1" x14ac:dyDescent="0.25">
      <c r="B32" s="27">
        <v>52.4</v>
      </c>
      <c r="D32" s="27">
        <v>38.104726598702484</v>
      </c>
      <c r="G32" s="22">
        <f t="shared" si="4"/>
        <v>25.381381333147047</v>
      </c>
      <c r="H32" s="21"/>
      <c r="I32" s="22">
        <f t="shared" si="5"/>
        <v>45.738128559670429</v>
      </c>
      <c r="J32" s="21"/>
    </row>
    <row r="33" spans="1:14" ht="15.75" customHeight="1" x14ac:dyDescent="0.25">
      <c r="B33" s="27">
        <v>39.302443991853359</v>
      </c>
      <c r="D33" s="27">
        <v>47.007732105171193</v>
      </c>
      <c r="G33" s="22">
        <f t="shared" si="4"/>
        <v>44.032555707949392</v>
      </c>
      <c r="H33" s="21"/>
      <c r="I33" s="22">
        <f t="shared" si="5"/>
        <v>33.060075642187975</v>
      </c>
      <c r="J33" s="21"/>
    </row>
    <row r="34" spans="1:14" ht="15.75" customHeight="1" x14ac:dyDescent="0.25">
      <c r="B34" s="27">
        <v>95</v>
      </c>
      <c r="D34" s="27">
        <v>53.202963473466603</v>
      </c>
      <c r="G34" s="22">
        <f t="shared" si="4"/>
        <v>-35.281846819676161</v>
      </c>
      <c r="H34" s="21"/>
      <c r="I34" s="22">
        <f t="shared" si="5"/>
        <v>24.237945737154369</v>
      </c>
      <c r="J34" s="21"/>
    </row>
    <row r="35" spans="1:14" ht="15.75" customHeight="1" x14ac:dyDescent="0.25">
      <c r="B35" s="27">
        <v>60.470836261419521</v>
      </c>
      <c r="G35" s="22">
        <f t="shared" si="4"/>
        <v>13.888353598157114</v>
      </c>
      <c r="H35" s="21"/>
      <c r="I35" s="21"/>
      <c r="J35" s="21"/>
    </row>
    <row r="36" spans="1:14" ht="15.75" customHeight="1" x14ac:dyDescent="0.25">
      <c r="B36" s="24">
        <f>AVERAGE(B26:B35)</f>
        <v>70.223760418225353</v>
      </c>
      <c r="D36" s="28"/>
      <c r="H36" s="21"/>
      <c r="I36" s="21"/>
      <c r="J36" s="21"/>
    </row>
    <row r="37" spans="1:14" ht="15.75" customHeight="1" x14ac:dyDescent="0.25">
      <c r="B37" s="25"/>
      <c r="D37" s="28"/>
      <c r="H37" s="21"/>
      <c r="I37" s="21"/>
      <c r="J37" s="21"/>
    </row>
    <row r="38" spans="1:14" ht="15.75" customHeight="1" x14ac:dyDescent="0.25">
      <c r="A38" s="17">
        <v>43825</v>
      </c>
      <c r="B38" s="41">
        <v>135.5</v>
      </c>
      <c r="C38" s="41">
        <v>92.771931134000084</v>
      </c>
      <c r="D38" s="28"/>
      <c r="E38" s="28"/>
      <c r="G38" s="22">
        <f>(($B$43-B38)/$B$43)*100</f>
        <v>-25.026824379762459</v>
      </c>
      <c r="H38" s="22">
        <f>(($B$43-C38)/$B$43)*100</f>
        <v>14.398672020206305</v>
      </c>
      <c r="I38" s="21"/>
      <c r="J38" s="21"/>
      <c r="L38" s="41"/>
      <c r="M38" s="41"/>
    </row>
    <row r="39" spans="1:14" ht="15.75" customHeight="1" x14ac:dyDescent="0.25">
      <c r="B39" s="41">
        <v>110.63450292397656</v>
      </c>
      <c r="C39" s="41">
        <v>109.5</v>
      </c>
      <c r="D39" s="28"/>
      <c r="E39" s="28"/>
      <c r="G39" s="22">
        <f t="shared" ref="G39:H43" si="6">(($B$43-B39)/$B$43)*100</f>
        <v>-2.0832514200614978</v>
      </c>
      <c r="H39" s="22">
        <f t="shared" si="6"/>
        <v>-1.0364374139039794</v>
      </c>
      <c r="I39" s="21"/>
      <c r="J39" s="21"/>
      <c r="L39" s="41"/>
      <c r="M39" s="41"/>
    </row>
    <row r="40" spans="1:14" ht="15.75" customHeight="1" x14ac:dyDescent="0.25">
      <c r="A40" s="29"/>
      <c r="B40" s="41">
        <v>89.2</v>
      </c>
      <c r="C40" s="41">
        <v>102.7</v>
      </c>
      <c r="D40" s="28"/>
      <c r="E40" s="28"/>
      <c r="G40" s="22">
        <f t="shared" si="6"/>
        <v>17.69451856328552</v>
      </c>
      <c r="H40" s="22">
        <f t="shared" si="6"/>
        <v>5.2379714848590044</v>
      </c>
      <c r="I40" s="21"/>
      <c r="J40" s="21"/>
      <c r="L40" s="41"/>
      <c r="M40" s="41"/>
    </row>
    <row r="41" spans="1:14" ht="15.75" customHeight="1" x14ac:dyDescent="0.25">
      <c r="B41" s="41">
        <v>98.172468630946113</v>
      </c>
      <c r="C41" s="41">
        <v>64</v>
      </c>
      <c r="D41" s="28"/>
      <c r="E41" s="28"/>
      <c r="G41" s="22">
        <f t="shared" si="6"/>
        <v>9.4155572365384597</v>
      </c>
      <c r="H41" s="22">
        <f t="shared" si="6"/>
        <v>40.946739776348359</v>
      </c>
      <c r="I41" s="21"/>
      <c r="J41" s="21"/>
      <c r="L41" s="41"/>
      <c r="M41" s="41"/>
    </row>
    <row r="42" spans="1:14" ht="15.75" customHeight="1" x14ac:dyDescent="0.25">
      <c r="C42" s="41">
        <v>100.7</v>
      </c>
      <c r="D42" s="25"/>
      <c r="E42" s="28"/>
      <c r="H42" s="22">
        <f t="shared" si="6"/>
        <v>7.0833858668481184</v>
      </c>
      <c r="I42" s="21"/>
      <c r="J42" s="21"/>
      <c r="M42" s="41"/>
    </row>
    <row r="43" spans="1:14" ht="15.75" customHeight="1" x14ac:dyDescent="0.25">
      <c r="B43" s="26">
        <f>AVERAGE(B38:B42)</f>
        <v>108.37674288873067</v>
      </c>
      <c r="C43" s="41">
        <v>81.05040539422518</v>
      </c>
      <c r="E43" s="28"/>
      <c r="H43" s="22">
        <f t="shared" si="6"/>
        <v>25.2142081097244</v>
      </c>
      <c r="I43" s="21"/>
      <c r="J43" s="21"/>
      <c r="M43" s="41"/>
    </row>
    <row r="44" spans="1:14" ht="15.75" customHeight="1" x14ac:dyDescent="0.25">
      <c r="B44" s="25"/>
      <c r="C44" s="25"/>
      <c r="E44" s="42"/>
      <c r="F44" s="40"/>
      <c r="G44" s="40"/>
      <c r="H44" s="134"/>
      <c r="I44" s="134"/>
      <c r="J44" s="134"/>
      <c r="K44" s="40"/>
      <c r="L44" s="40"/>
      <c r="M44" s="40"/>
      <c r="N44" s="40"/>
    </row>
    <row r="45" spans="1:14" ht="15.75" customHeight="1" x14ac:dyDescent="0.25">
      <c r="E45" s="40"/>
      <c r="F45" s="35" t="s">
        <v>5</v>
      </c>
      <c r="G45" s="32">
        <f>COUNT(G6:G44)</f>
        <v>27</v>
      </c>
      <c r="H45" s="32">
        <f t="shared" ref="H45:J45" si="7">COUNT(H6:H44)</f>
        <v>11</v>
      </c>
      <c r="I45" s="32">
        <f t="shared" si="7"/>
        <v>13</v>
      </c>
      <c r="J45" s="32">
        <f t="shared" si="7"/>
        <v>11</v>
      </c>
      <c r="K45" s="40"/>
      <c r="L45" s="40"/>
      <c r="M45" s="40"/>
      <c r="N45" s="40"/>
    </row>
    <row r="46" spans="1:14" ht="15.75" customHeight="1" x14ac:dyDescent="0.25">
      <c r="E46" s="40"/>
      <c r="F46" s="35" t="s">
        <v>6</v>
      </c>
      <c r="G46" s="55">
        <f>AVERAGE(G6:G44)</f>
        <v>-1.6447748512965282E-15</v>
      </c>
      <c r="H46" s="33">
        <f t="shared" ref="H46:J46" si="8">AVERAGE(H6:H44)</f>
        <v>22.305385560099957</v>
      </c>
      <c r="I46" s="33">
        <f t="shared" si="8"/>
        <v>37.451446968109082</v>
      </c>
      <c r="J46" s="33">
        <f t="shared" si="8"/>
        <v>7.8992727880256659</v>
      </c>
      <c r="K46" s="40"/>
      <c r="L46" s="40"/>
      <c r="M46" s="40"/>
      <c r="N46" s="40"/>
    </row>
    <row r="47" spans="1:14" ht="15.75" customHeight="1" x14ac:dyDescent="0.25">
      <c r="E47" s="40"/>
      <c r="F47" s="35" t="s">
        <v>7</v>
      </c>
      <c r="G47" s="33">
        <f>_xlfn.STDEV.P(G6:G44)</f>
        <v>16.347883556912723</v>
      </c>
      <c r="H47" s="33">
        <f t="shared" ref="H47:J47" si="9">_xlfn.STDEV.P(H6:H44)</f>
        <v>18.372105828784097</v>
      </c>
      <c r="I47" s="33">
        <f t="shared" si="9"/>
        <v>17.4407783782978</v>
      </c>
      <c r="J47" s="33">
        <f t="shared" si="9"/>
        <v>14.2583168272187</v>
      </c>
      <c r="K47" s="40"/>
      <c r="L47" s="40"/>
      <c r="M47" s="40"/>
      <c r="N47" s="40"/>
    </row>
    <row r="48" spans="1:14" x14ac:dyDescent="0.25">
      <c r="E48" s="40"/>
      <c r="F48" s="40"/>
      <c r="G48" s="40"/>
      <c r="H48" s="135"/>
      <c r="I48" s="135"/>
      <c r="J48" s="135"/>
      <c r="K48" s="40"/>
      <c r="L48" s="40"/>
      <c r="M48" s="40"/>
      <c r="N48" s="40"/>
    </row>
    <row r="49" spans="5:14" x14ac:dyDescent="0.25">
      <c r="E49" s="40"/>
      <c r="F49" s="40"/>
      <c r="G49" s="40"/>
      <c r="H49" s="135"/>
      <c r="I49" s="135"/>
      <c r="J49" s="135"/>
      <c r="K49" s="40"/>
      <c r="L49" s="40"/>
      <c r="M49" s="40"/>
      <c r="N49" s="40"/>
    </row>
    <row r="50" spans="5:14" x14ac:dyDescent="0.25">
      <c r="E50" s="40"/>
      <c r="F50" s="40"/>
      <c r="G50" s="40"/>
      <c r="H50" s="135"/>
      <c r="I50" s="135"/>
      <c r="J50" s="135"/>
      <c r="K50" s="40"/>
      <c r="L50" s="40"/>
      <c r="M50" s="40"/>
      <c r="N50" s="40"/>
    </row>
  </sheetData>
  <mergeCells count="3">
    <mergeCell ref="H3:J3"/>
    <mergeCell ref="C4:E4"/>
    <mergeCell ref="H4:J4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opLeftCell="A28" zoomScaleNormal="100" workbookViewId="0">
      <selection activeCell="G47" sqref="G47"/>
    </sheetView>
  </sheetViews>
  <sheetFormatPr defaultColWidth="9.140625" defaultRowHeight="15.75" customHeight="1" x14ac:dyDescent="0.25"/>
  <cols>
    <col min="1" max="1" width="18.28515625" style="19" customWidth="1"/>
    <col min="2" max="2" width="7.28515625" style="19" customWidth="1"/>
    <col min="3" max="4" width="5.7109375" style="19" customWidth="1"/>
    <col min="5" max="5" width="6.85546875" style="19" customWidth="1"/>
    <col min="6" max="6" width="6" style="40" bestFit="1" customWidth="1"/>
    <col min="7" max="7" width="7.28515625" style="40" customWidth="1"/>
    <col min="8" max="8" width="6.85546875" style="19" bestFit="1" customWidth="1"/>
    <col min="9" max="9" width="6.140625" style="19" customWidth="1"/>
    <col min="10" max="10" width="6" style="19" customWidth="1"/>
    <col min="11" max="16384" width="9.140625" style="19"/>
  </cols>
  <sheetData>
    <row r="1" spans="1:11" s="3" customFormat="1" ht="15.6" customHeight="1" x14ac:dyDescent="0.25">
      <c r="A1" s="1" t="s">
        <v>37</v>
      </c>
      <c r="B1" s="2"/>
      <c r="F1" s="36"/>
      <c r="G1" s="36"/>
    </row>
    <row r="2" spans="1:11" s="3" customFormat="1" ht="15.6" customHeight="1" x14ac:dyDescent="0.25">
      <c r="A2" s="1"/>
      <c r="F2" s="36"/>
      <c r="G2" s="36"/>
    </row>
    <row r="3" spans="1:11" s="6" customFormat="1" ht="15" x14ac:dyDescent="0.25">
      <c r="A3" s="5" t="s">
        <v>0</v>
      </c>
      <c r="H3" s="136" t="s">
        <v>1</v>
      </c>
      <c r="I3" s="137"/>
      <c r="J3" s="138"/>
    </row>
    <row r="4" spans="1:11" s="6" customFormat="1" ht="14.45" customHeight="1" x14ac:dyDescent="0.25">
      <c r="A4" s="7" t="s">
        <v>2</v>
      </c>
      <c r="B4" s="8" t="s">
        <v>3</v>
      </c>
      <c r="C4" s="145">
        <v>1284</v>
      </c>
      <c r="D4" s="146"/>
      <c r="E4" s="147"/>
      <c r="G4" s="9"/>
      <c r="H4" s="142">
        <v>1284</v>
      </c>
      <c r="I4" s="143"/>
      <c r="J4" s="144"/>
    </row>
    <row r="5" spans="1:11" s="6" customFormat="1" ht="14.45" customHeight="1" x14ac:dyDescent="0.25">
      <c r="B5" s="11"/>
      <c r="C5" s="12">
        <v>0.05</v>
      </c>
      <c r="D5" s="12">
        <v>0.5</v>
      </c>
      <c r="E5" s="12">
        <v>2.5</v>
      </c>
      <c r="G5" s="14" t="s">
        <v>3</v>
      </c>
      <c r="H5" s="14">
        <v>0.05</v>
      </c>
      <c r="I5" s="14">
        <v>0.5</v>
      </c>
      <c r="J5" s="14">
        <v>2.5</v>
      </c>
      <c r="K5" s="34" t="s">
        <v>4</v>
      </c>
    </row>
    <row r="6" spans="1:11" ht="15.75" customHeight="1" x14ac:dyDescent="0.25">
      <c r="A6" s="17">
        <v>43498</v>
      </c>
      <c r="B6" s="38">
        <v>606.27958351687687</v>
      </c>
      <c r="E6" s="38">
        <v>456.24314778491498</v>
      </c>
      <c r="F6" s="20"/>
      <c r="G6" s="22">
        <f t="shared" ref="G6:G11" si="0">(($B$12-B6)/$B$12)*100</f>
        <v>7.705122877130945</v>
      </c>
      <c r="J6" s="22">
        <f t="shared" ref="J6:J11" si="1">(($B$12-E6)/$B$12)*100</f>
        <v>30.545401151896879</v>
      </c>
    </row>
    <row r="7" spans="1:11" ht="15.75" customHeight="1" x14ac:dyDescent="0.25">
      <c r="B7" s="38">
        <v>656.23189753544955</v>
      </c>
      <c r="E7" s="38">
        <v>490.13606779242235</v>
      </c>
      <c r="F7" s="20"/>
      <c r="G7" s="22">
        <f t="shared" si="0"/>
        <v>0.10080498536938225</v>
      </c>
      <c r="J7" s="22">
        <f t="shared" si="1"/>
        <v>25.385829606896891</v>
      </c>
    </row>
    <row r="8" spans="1:11" ht="15.75" customHeight="1" x14ac:dyDescent="0.25">
      <c r="B8" s="38">
        <v>714.24208632403008</v>
      </c>
      <c r="E8" s="38">
        <v>515.07649562754909</v>
      </c>
      <c r="F8" s="20"/>
      <c r="G8" s="22">
        <f t="shared" si="0"/>
        <v>-8.7301756243668152</v>
      </c>
      <c r="J8" s="22">
        <f t="shared" si="1"/>
        <v>21.589109768365944</v>
      </c>
    </row>
    <row r="9" spans="1:11" ht="15.75" customHeight="1" x14ac:dyDescent="0.25">
      <c r="B9" s="38">
        <v>731.59825594635515</v>
      </c>
      <c r="E9" s="38">
        <v>487.53938207696984</v>
      </c>
      <c r="F9" s="20"/>
      <c r="G9" s="22">
        <f t="shared" si="0"/>
        <v>-11.372332124712786</v>
      </c>
      <c r="J9" s="22">
        <f t="shared" si="1"/>
        <v>25.781127082764684</v>
      </c>
    </row>
    <row r="10" spans="1:11" ht="15.75" customHeight="1" x14ac:dyDescent="0.25">
      <c r="B10" s="38">
        <v>612.68566973551333</v>
      </c>
      <c r="E10" s="38">
        <v>559.80549131234068</v>
      </c>
      <c r="F10" s="20"/>
      <c r="G10" s="22">
        <f t="shared" si="0"/>
        <v>6.7299144807705238</v>
      </c>
      <c r="J10" s="22">
        <f t="shared" si="1"/>
        <v>14.779945691604215</v>
      </c>
    </row>
    <row r="11" spans="1:11" ht="15.75" customHeight="1" x14ac:dyDescent="0.25">
      <c r="B11" s="38">
        <v>620.3269840389645</v>
      </c>
      <c r="E11" s="38">
        <v>544.99350154364868</v>
      </c>
      <c r="F11" s="20"/>
      <c r="G11" s="22">
        <f t="shared" si="0"/>
        <v>5.5666654058086991</v>
      </c>
      <c r="J11" s="22">
        <f t="shared" si="1"/>
        <v>17.034797764498681</v>
      </c>
    </row>
    <row r="12" spans="1:11" ht="15.75" customHeight="1" x14ac:dyDescent="0.25">
      <c r="B12" s="26">
        <f>AVERAGE(B6:B11)</f>
        <v>656.89407951619819</v>
      </c>
      <c r="E12" s="38">
        <v>828.2725814632546</v>
      </c>
      <c r="F12" s="20"/>
      <c r="G12" s="20"/>
      <c r="J12" s="39"/>
    </row>
    <row r="14" spans="1:11" ht="15.75" customHeight="1" x14ac:dyDescent="0.25">
      <c r="A14" s="17">
        <v>43511</v>
      </c>
      <c r="B14" s="38">
        <v>206.10868823239412</v>
      </c>
      <c r="D14" s="38">
        <v>279.82551959239032</v>
      </c>
      <c r="E14" s="38">
        <v>137.88607933896947</v>
      </c>
      <c r="G14" s="22">
        <f>(($B$18-B14)/$B$18)*100</f>
        <v>35.2820121716857</v>
      </c>
      <c r="I14" s="22">
        <f t="shared" ref="I14:J17" si="2">(($B$18-D14)/$B$18)*100</f>
        <v>12.134977295994785</v>
      </c>
      <c r="J14" s="22">
        <f t="shared" si="2"/>
        <v>56.70386493221654</v>
      </c>
    </row>
    <row r="15" spans="1:11" ht="15.75" customHeight="1" x14ac:dyDescent="0.25">
      <c r="B15" s="38">
        <v>429.00532791597999</v>
      </c>
      <c r="D15" s="38">
        <v>166.77152941982797</v>
      </c>
      <c r="E15" s="38">
        <v>188.31323833881379</v>
      </c>
      <c r="G15" s="22">
        <f>(($B$18-B15)/$B$18)*100</f>
        <v>-34.707380986497647</v>
      </c>
      <c r="I15" s="22">
        <f t="shared" si="2"/>
        <v>47.633853266135958</v>
      </c>
      <c r="J15" s="22">
        <f t="shared" si="2"/>
        <v>40.869771326765793</v>
      </c>
    </row>
    <row r="16" spans="1:11" ht="15.75" customHeight="1" x14ac:dyDescent="0.25">
      <c r="B16" s="38">
        <v>316.47941872022483</v>
      </c>
      <c r="D16" s="38">
        <v>127.32872365300466</v>
      </c>
      <c r="E16" s="38">
        <v>258.39006705380348</v>
      </c>
      <c r="G16" s="22">
        <f>(($B$18-B16)/$B$18)*100</f>
        <v>0.6256779163356404</v>
      </c>
      <c r="I16" s="22">
        <f t="shared" si="2"/>
        <v>60.018867432320121</v>
      </c>
      <c r="J16" s="22">
        <f t="shared" si="2"/>
        <v>18.865694804237297</v>
      </c>
    </row>
    <row r="17" spans="1:10" ht="15.75" customHeight="1" x14ac:dyDescent="0.25">
      <c r="B17" s="38">
        <v>322.29467660461341</v>
      </c>
      <c r="D17" s="38">
        <v>207.37826129442041</v>
      </c>
      <c r="E17" s="38">
        <v>119.03714431093196</v>
      </c>
      <c r="G17" s="22">
        <f>(($B$18-B17)/$B$18)*100</f>
        <v>-1.2003091015236973</v>
      </c>
      <c r="I17" s="22">
        <f t="shared" si="2"/>
        <v>34.883367094275229</v>
      </c>
      <c r="J17" s="22">
        <f t="shared" si="2"/>
        <v>62.622417702518888</v>
      </c>
    </row>
    <row r="18" spans="1:10" ht="15.75" customHeight="1" x14ac:dyDescent="0.25">
      <c r="B18" s="26">
        <f>AVERAGE(B14:B17)</f>
        <v>318.47202786830309</v>
      </c>
      <c r="D18" s="38">
        <v>282.60316726390005</v>
      </c>
      <c r="E18" s="38"/>
      <c r="I18" s="22">
        <f>(($B$18-D18)/$B$18)*100</f>
        <v>11.262797817595395</v>
      </c>
      <c r="J18" s="20"/>
    </row>
    <row r="19" spans="1:10" ht="15.75" customHeight="1" x14ac:dyDescent="0.25">
      <c r="B19" s="38"/>
      <c r="D19" s="38">
        <v>168.89509931130851</v>
      </c>
      <c r="E19" s="38"/>
      <c r="I19" s="22">
        <f>(($B$18-D19)/$B$18)*100</f>
        <v>46.967053765503302</v>
      </c>
      <c r="J19" s="20"/>
    </row>
    <row r="20" spans="1:10" ht="15.75" customHeight="1" x14ac:dyDescent="0.25">
      <c r="B20" s="38"/>
      <c r="E20" s="38"/>
      <c r="J20" s="20"/>
    </row>
    <row r="21" spans="1:10" ht="15.75" customHeight="1" x14ac:dyDescent="0.25">
      <c r="A21" s="17">
        <v>43522</v>
      </c>
      <c r="B21" s="38">
        <v>532.11225216532273</v>
      </c>
      <c r="C21" s="38">
        <v>444.98250183120382</v>
      </c>
      <c r="D21" s="18"/>
      <c r="E21" s="18"/>
      <c r="F21" s="20"/>
      <c r="G21" s="22">
        <f t="shared" ref="G21:H23" si="3">(($B$24-B21)/$B$24)*100</f>
        <v>-7.6092813475853029</v>
      </c>
      <c r="H21" s="22">
        <f t="shared" si="3"/>
        <v>10.011004182949769</v>
      </c>
    </row>
    <row r="22" spans="1:10" ht="15.75" customHeight="1" x14ac:dyDescent="0.25">
      <c r="B22" s="38">
        <v>503.26669644851449</v>
      </c>
      <c r="C22" s="38">
        <v>306</v>
      </c>
      <c r="F22" s="20"/>
      <c r="G22" s="22">
        <f t="shared" si="3"/>
        <v>-1.7758326567758629</v>
      </c>
      <c r="H22" s="22">
        <f t="shared" si="3"/>
        <v>38.117493144791339</v>
      </c>
    </row>
    <row r="23" spans="1:10" ht="15.75" customHeight="1" x14ac:dyDescent="0.25">
      <c r="B23" s="38">
        <v>448.07743777321792</v>
      </c>
      <c r="C23" s="38">
        <v>320.90132090132096</v>
      </c>
      <c r="F23" s="20"/>
      <c r="G23" s="22">
        <f t="shared" si="3"/>
        <v>9.3851140043611441</v>
      </c>
      <c r="H23" s="22">
        <f t="shared" si="3"/>
        <v>35.103992841432976</v>
      </c>
    </row>
    <row r="24" spans="1:10" ht="15.75" customHeight="1" x14ac:dyDescent="0.25">
      <c r="B24" s="26">
        <f>AVERAGE(B21:B23)</f>
        <v>494.48546212901834</v>
      </c>
      <c r="C24" s="38">
        <v>475.28221306549932</v>
      </c>
      <c r="F24" s="20"/>
      <c r="G24" s="20"/>
      <c r="H24" s="22">
        <f>(($B$24-C24)/$B$24)*100</f>
        <v>3.8834810190048863</v>
      </c>
    </row>
    <row r="25" spans="1:10" ht="15.75" customHeight="1" x14ac:dyDescent="0.25">
      <c r="B25" s="38"/>
      <c r="C25" s="38">
        <v>354</v>
      </c>
      <c r="F25" s="20"/>
      <c r="G25" s="20"/>
      <c r="H25" s="22">
        <f>(($B$24-C25)/$B$24)*100</f>
        <v>28.410433245935078</v>
      </c>
    </row>
    <row r="26" spans="1:10" ht="15.75" customHeight="1" x14ac:dyDescent="0.25">
      <c r="B26" s="38"/>
      <c r="C26" s="38"/>
      <c r="F26" s="20"/>
      <c r="G26" s="20"/>
      <c r="H26" s="20"/>
    </row>
    <row r="27" spans="1:10" ht="15.75" customHeight="1" x14ac:dyDescent="0.25">
      <c r="A27" s="17">
        <v>43640</v>
      </c>
      <c r="B27" s="28">
        <v>499</v>
      </c>
      <c r="C27" s="38"/>
      <c r="D27" s="28">
        <v>206.78463963318526</v>
      </c>
      <c r="F27" s="20"/>
      <c r="G27" s="22">
        <f t="shared" ref="G27:G36" si="4">(($B$37-B27)/$B$37)*100</f>
        <v>-9.2282353751785582</v>
      </c>
      <c r="H27" s="20"/>
      <c r="I27" s="22">
        <f t="shared" ref="I27:I35" si="5">(($B$37-D27)/$B$37)*100</f>
        <v>54.736029479308549</v>
      </c>
    </row>
    <row r="28" spans="1:10" ht="15.75" customHeight="1" x14ac:dyDescent="0.25">
      <c r="B28" s="28">
        <v>328</v>
      </c>
      <c r="C28" s="38"/>
      <c r="D28" s="28">
        <v>231.50664476631314</v>
      </c>
      <c r="F28" s="20"/>
      <c r="G28" s="22">
        <f t="shared" si="4"/>
        <v>28.202682959802473</v>
      </c>
      <c r="H28" s="20"/>
      <c r="I28" s="22">
        <f t="shared" si="5"/>
        <v>49.324524478050698</v>
      </c>
    </row>
    <row r="29" spans="1:10" ht="15.75" customHeight="1" x14ac:dyDescent="0.25">
      <c r="B29" s="28">
        <v>401</v>
      </c>
      <c r="C29" s="38"/>
      <c r="D29" s="28">
        <v>398.34885690093125</v>
      </c>
      <c r="F29" s="20"/>
      <c r="G29" s="22">
        <f t="shared" si="4"/>
        <v>12.223402033173143</v>
      </c>
      <c r="H29" s="20"/>
      <c r="I29" s="22">
        <f t="shared" si="5"/>
        <v>12.803722038059639</v>
      </c>
    </row>
    <row r="30" spans="1:10" ht="15.75" customHeight="1" x14ac:dyDescent="0.25">
      <c r="B30" s="28">
        <v>295</v>
      </c>
      <c r="C30" s="38"/>
      <c r="D30" s="28">
        <v>293.37923728813564</v>
      </c>
      <c r="F30" s="20"/>
      <c r="G30" s="22">
        <f t="shared" si="4"/>
        <v>35.426193515676005</v>
      </c>
      <c r="H30" s="20"/>
      <c r="I30" s="22">
        <f t="shared" si="5"/>
        <v>35.780969168940196</v>
      </c>
    </row>
    <row r="31" spans="1:10" ht="15.75" customHeight="1" x14ac:dyDescent="0.25">
      <c r="B31" s="28">
        <v>371</v>
      </c>
      <c r="C31" s="38"/>
      <c r="D31" s="28">
        <v>319.55602536997884</v>
      </c>
      <c r="F31" s="20"/>
      <c r="G31" s="22">
        <f t="shared" si="4"/>
        <v>18.790229811239989</v>
      </c>
      <c r="H31" s="20"/>
      <c r="I31" s="22">
        <f t="shared" si="5"/>
        <v>30.051020531726291</v>
      </c>
    </row>
    <row r="32" spans="1:10" ht="15.75" customHeight="1" x14ac:dyDescent="0.25">
      <c r="B32" s="28">
        <v>542</v>
      </c>
      <c r="C32" s="38"/>
      <c r="D32" s="28">
        <v>381.47832160299316</v>
      </c>
      <c r="F32" s="20"/>
      <c r="G32" s="22">
        <f t="shared" si="4"/>
        <v>-18.640688523741041</v>
      </c>
      <c r="H32" s="20"/>
      <c r="I32" s="22">
        <f t="shared" si="5"/>
        <v>16.496585365571541</v>
      </c>
    </row>
    <row r="33" spans="1:12" ht="15.75" customHeight="1" x14ac:dyDescent="0.25">
      <c r="B33" s="28">
        <v>513</v>
      </c>
      <c r="C33" s="38"/>
      <c r="D33" s="28">
        <v>331.43143915997518</v>
      </c>
      <c r="F33" s="20"/>
      <c r="G33" s="22">
        <f t="shared" si="4"/>
        <v>-12.292755004943086</v>
      </c>
      <c r="H33" s="20"/>
      <c r="I33" s="22">
        <f t="shared" si="5"/>
        <v>27.451560626653425</v>
      </c>
    </row>
    <row r="34" spans="1:12" ht="15.75" customHeight="1" x14ac:dyDescent="0.25">
      <c r="B34" s="28">
        <v>550.42648547057979</v>
      </c>
      <c r="C34" s="38"/>
      <c r="D34" s="28">
        <v>213.36042924888648</v>
      </c>
      <c r="F34" s="20"/>
      <c r="G34" s="22">
        <f t="shared" si="4"/>
        <v>-20.485197819063707</v>
      </c>
      <c r="H34" s="20"/>
      <c r="I34" s="22">
        <f t="shared" si="5"/>
        <v>53.296626882271539</v>
      </c>
    </row>
    <row r="35" spans="1:12" ht="15.75" customHeight="1" x14ac:dyDescent="0.25">
      <c r="B35" s="28">
        <v>606</v>
      </c>
      <c r="C35" s="38"/>
      <c r="D35" s="28">
        <v>265.88611859838267</v>
      </c>
      <c r="F35" s="20"/>
      <c r="G35" s="22">
        <f t="shared" si="4"/>
        <v>-32.649921116950317</v>
      </c>
      <c r="H35" s="20"/>
      <c r="I35" s="22">
        <f t="shared" si="5"/>
        <v>41.799055019525483</v>
      </c>
    </row>
    <row r="36" spans="1:12" ht="15.75" customHeight="1" x14ac:dyDescent="0.25">
      <c r="B36" s="28">
        <v>462.98934845760135</v>
      </c>
      <c r="C36" s="38"/>
      <c r="F36" s="20"/>
      <c r="G36" s="22">
        <f t="shared" si="4"/>
        <v>-1.3457104800149178</v>
      </c>
      <c r="H36" s="20"/>
      <c r="I36" s="20"/>
    </row>
    <row r="37" spans="1:12" ht="15.75" customHeight="1" x14ac:dyDescent="0.25">
      <c r="B37" s="26">
        <f>AVERAGE(B27:B36)</f>
        <v>456.84158339281811</v>
      </c>
      <c r="C37" s="38"/>
      <c r="F37" s="20"/>
      <c r="G37" s="22"/>
      <c r="H37" s="20"/>
      <c r="I37" s="20"/>
    </row>
    <row r="38" spans="1:12" ht="15.75" customHeight="1" x14ac:dyDescent="0.25">
      <c r="B38" s="38"/>
      <c r="C38" s="38"/>
      <c r="F38" s="20"/>
      <c r="G38" s="20"/>
      <c r="H38" s="20"/>
    </row>
    <row r="39" spans="1:12" ht="15.75" customHeight="1" x14ac:dyDescent="0.25">
      <c r="A39" s="17">
        <v>43825</v>
      </c>
      <c r="B39" s="41">
        <v>567.61019495851667</v>
      </c>
      <c r="C39" s="41">
        <v>618</v>
      </c>
      <c r="D39" s="41"/>
      <c r="E39" s="41"/>
      <c r="F39" s="20"/>
      <c r="G39" s="22">
        <f t="shared" ref="G39:H42" si="6">(($B$43-B39)/$B$43)*100</f>
        <v>-2.6546298885730559</v>
      </c>
      <c r="H39" s="22">
        <f t="shared" si="6"/>
        <v>-11.767832633405483</v>
      </c>
      <c r="I39" s="39"/>
      <c r="J39" s="39"/>
    </row>
    <row r="40" spans="1:12" ht="15.75" customHeight="1" x14ac:dyDescent="0.25">
      <c r="B40" s="41">
        <v>510.11740300616066</v>
      </c>
      <c r="C40" s="41">
        <v>699</v>
      </c>
      <c r="D40" s="41"/>
      <c r="E40" s="41"/>
      <c r="F40" s="20"/>
      <c r="G40" s="22">
        <f t="shared" si="6"/>
        <v>7.7431771479287708</v>
      </c>
      <c r="H40" s="22">
        <f t="shared" si="6"/>
        <v>-26.417014580502318</v>
      </c>
      <c r="I40" s="39"/>
      <c r="J40" s="39"/>
    </row>
    <row r="41" spans="1:12" ht="15.75" customHeight="1" x14ac:dyDescent="0.25">
      <c r="B41" s="41">
        <v>661</v>
      </c>
      <c r="C41" s="41">
        <v>684</v>
      </c>
      <c r="D41" s="41"/>
      <c r="E41" s="41"/>
      <c r="F41" s="20"/>
      <c r="G41" s="22">
        <f t="shared" si="6"/>
        <v>-19.544558852234665</v>
      </c>
      <c r="H41" s="22">
        <f t="shared" si="6"/>
        <v>-23.704203108817719</v>
      </c>
      <c r="I41" s="39"/>
      <c r="J41" s="39"/>
    </row>
    <row r="42" spans="1:12" ht="15.75" customHeight="1" x14ac:dyDescent="0.25">
      <c r="B42" s="41">
        <v>473</v>
      </c>
      <c r="C42" s="41">
        <v>535</v>
      </c>
      <c r="D42" s="41"/>
      <c r="E42" s="41"/>
      <c r="F42" s="20"/>
      <c r="G42" s="22">
        <f t="shared" si="6"/>
        <v>14.456011592878973</v>
      </c>
      <c r="H42" s="22">
        <f t="shared" si="6"/>
        <v>3.243057509915964</v>
      </c>
      <c r="I42" s="20"/>
      <c r="J42" s="20"/>
    </row>
    <row r="43" spans="1:12" ht="15.75" customHeight="1" x14ac:dyDescent="0.25">
      <c r="B43" s="30">
        <f>AVERAGE(B39:B42)</f>
        <v>552.93189949116936</v>
      </c>
      <c r="C43" s="41">
        <v>506</v>
      </c>
      <c r="D43" s="41"/>
      <c r="E43" s="41"/>
      <c r="F43" s="20"/>
      <c r="G43" s="20"/>
      <c r="H43" s="22">
        <f>(($B$43-C43)/$B$43)*100</f>
        <v>8.4878263551728566</v>
      </c>
      <c r="I43" s="20"/>
      <c r="J43" s="20"/>
    </row>
    <row r="44" spans="1:12" ht="15.75" customHeight="1" x14ac:dyDescent="0.25">
      <c r="B44" s="25"/>
      <c r="C44" s="41">
        <v>375</v>
      </c>
      <c r="D44" s="41"/>
      <c r="E44" s="43"/>
      <c r="F44" s="20"/>
      <c r="G44" s="20"/>
      <c r="H44" s="49">
        <f>(($B$43-C44)/$B$43)*100</f>
        <v>32.179713207885023</v>
      </c>
      <c r="I44" s="20"/>
      <c r="J44" s="20"/>
      <c r="K44" s="40"/>
      <c r="L44" s="40"/>
    </row>
    <row r="45" spans="1:12" ht="15.75" customHeight="1" x14ac:dyDescent="0.25">
      <c r="B45" s="25"/>
      <c r="E45" s="40"/>
      <c r="F45" s="20"/>
      <c r="G45" s="20"/>
      <c r="H45" s="20"/>
      <c r="I45" s="20"/>
      <c r="J45" s="20"/>
      <c r="K45" s="40"/>
      <c r="L45" s="40"/>
    </row>
    <row r="46" spans="1:12" ht="15.75" customHeight="1" x14ac:dyDescent="0.25">
      <c r="A46" s="45"/>
      <c r="E46" s="43"/>
      <c r="F46" s="35" t="s">
        <v>5</v>
      </c>
      <c r="G46" s="32">
        <f>COUNT(G6:G44)</f>
        <v>27</v>
      </c>
      <c r="H46" s="32">
        <f t="shared" ref="H46:J46" si="7">COUNT(H6:H44)</f>
        <v>11</v>
      </c>
      <c r="I46" s="32">
        <f t="shared" si="7"/>
        <v>15</v>
      </c>
      <c r="J46" s="32">
        <f t="shared" si="7"/>
        <v>10</v>
      </c>
      <c r="K46" s="40"/>
      <c r="L46" s="40"/>
    </row>
    <row r="47" spans="1:12" ht="15.75" customHeight="1" x14ac:dyDescent="0.25">
      <c r="A47" s="46"/>
      <c r="E47" s="43"/>
      <c r="F47" s="35" t="s">
        <v>6</v>
      </c>
      <c r="G47" s="55">
        <f>AVERAGE(G6:G44)</f>
        <v>-2.9605947323337509E-15</v>
      </c>
      <c r="H47" s="33">
        <f t="shared" ref="H47:J47" si="8">AVERAGE(H6:H44)</f>
        <v>8.8679955622147606</v>
      </c>
      <c r="I47" s="33">
        <f t="shared" si="8"/>
        <v>35.642734017462139</v>
      </c>
      <c r="J47" s="33">
        <f t="shared" si="8"/>
        <v>31.417795983176582</v>
      </c>
      <c r="K47" s="40"/>
      <c r="L47" s="40"/>
    </row>
    <row r="48" spans="1:12" ht="15.75" customHeight="1" x14ac:dyDescent="0.25">
      <c r="A48" s="46"/>
      <c r="E48" s="43"/>
      <c r="F48" s="35" t="s">
        <v>7</v>
      </c>
      <c r="G48" s="33">
        <f>_xlfn.STDEV.P(G6:G44)</f>
        <v>17.452235607148268</v>
      </c>
      <c r="H48" s="33">
        <f t="shared" ref="H48:J48" si="9">_xlfn.STDEV.P(H6:H44)</f>
        <v>21.865201691884309</v>
      </c>
      <c r="I48" s="33">
        <f t="shared" si="9"/>
        <v>16.127984586014904</v>
      </c>
      <c r="J48" s="33">
        <f t="shared" si="9"/>
        <v>15.840512244358001</v>
      </c>
      <c r="K48" s="40"/>
      <c r="L48" s="40"/>
    </row>
    <row r="49" spans="1:12" ht="15.75" customHeight="1" x14ac:dyDescent="0.25">
      <c r="A49" s="47"/>
      <c r="E49" s="43"/>
      <c r="H49" s="40"/>
      <c r="I49" s="40"/>
      <c r="J49" s="49"/>
      <c r="K49" s="40"/>
      <c r="L49" s="40"/>
    </row>
    <row r="50" spans="1:12" ht="15.75" customHeight="1" x14ac:dyDescent="0.25">
      <c r="E50" s="40"/>
      <c r="H50" s="40"/>
      <c r="I50" s="40"/>
      <c r="J50" s="40"/>
      <c r="K50" s="40"/>
      <c r="L50" s="40"/>
    </row>
    <row r="51" spans="1:12" ht="15.75" customHeight="1" x14ac:dyDescent="0.25">
      <c r="E51" s="40"/>
      <c r="H51" s="40"/>
      <c r="I51" s="40"/>
      <c r="J51" s="40"/>
      <c r="K51" s="40"/>
      <c r="L51" s="40"/>
    </row>
    <row r="52" spans="1:12" ht="15.75" customHeight="1" x14ac:dyDescent="0.25">
      <c r="E52" s="40"/>
      <c r="H52" s="40"/>
      <c r="I52" s="40"/>
      <c r="J52" s="40"/>
      <c r="K52" s="40"/>
      <c r="L52" s="40"/>
    </row>
  </sheetData>
  <mergeCells count="3">
    <mergeCell ref="H3:J3"/>
    <mergeCell ref="C4:E4"/>
    <mergeCell ref="H4:J4"/>
  </mergeCells>
  <pageMargins left="0.74803149606299213" right="0.74803149606299213" top="0.98425196850393704" bottom="0.39370078740157483" header="0.51181102362204722" footer="0.51181102362204722"/>
  <pageSetup scale="93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selection activeCell="F29" sqref="F29"/>
    </sheetView>
  </sheetViews>
  <sheetFormatPr defaultColWidth="9.140625" defaultRowHeight="15" x14ac:dyDescent="0.25"/>
  <cols>
    <col min="1" max="1" width="15.140625" style="19" customWidth="1"/>
    <col min="2" max="2" width="8.85546875" style="19" customWidth="1"/>
    <col min="3" max="3" width="6.140625" style="40" bestFit="1" customWidth="1"/>
    <col min="4" max="4" width="7.7109375" style="40" customWidth="1"/>
    <col min="5" max="5" width="6" style="40" bestFit="1" customWidth="1"/>
    <col min="6" max="6" width="5.28515625" style="40" customWidth="1"/>
    <col min="7" max="8" width="7.7109375" style="40" customWidth="1"/>
    <col min="9" max="16384" width="9.140625" style="19"/>
  </cols>
  <sheetData>
    <row r="1" spans="1:13" s="3" customFormat="1" ht="15.6" customHeight="1" x14ac:dyDescent="0.25">
      <c r="A1" s="1" t="s">
        <v>38</v>
      </c>
      <c r="B1" s="2"/>
      <c r="C1" s="36"/>
      <c r="D1" s="36"/>
      <c r="E1" s="36"/>
      <c r="F1" s="36"/>
      <c r="G1" s="36"/>
      <c r="H1" s="36"/>
    </row>
    <row r="2" spans="1:13" s="3" customFormat="1" ht="15.6" customHeight="1" x14ac:dyDescent="0.25">
      <c r="A2" s="1"/>
      <c r="C2" s="36"/>
      <c r="D2" s="36"/>
      <c r="E2" s="36"/>
      <c r="F2" s="36"/>
      <c r="G2" s="36"/>
      <c r="H2" s="36"/>
    </row>
    <row r="3" spans="1:13" s="6" customFormat="1" x14ac:dyDescent="0.25">
      <c r="A3" s="5" t="s">
        <v>0</v>
      </c>
      <c r="F3" s="10"/>
      <c r="G3" s="152" t="s">
        <v>1</v>
      </c>
      <c r="H3" s="153"/>
    </row>
    <row r="4" spans="1:13" s="6" customFormat="1" ht="14.45" customHeight="1" x14ac:dyDescent="0.25">
      <c r="A4" s="7" t="s">
        <v>2</v>
      </c>
      <c r="B4" s="8" t="s">
        <v>3</v>
      </c>
      <c r="C4" s="148">
        <v>1422</v>
      </c>
      <c r="D4" s="149"/>
      <c r="E4" s="9"/>
      <c r="F4" s="10"/>
      <c r="G4" s="150">
        <v>1422</v>
      </c>
      <c r="H4" s="151"/>
    </row>
    <row r="5" spans="1:13" s="6" customFormat="1" ht="14.45" customHeight="1" x14ac:dyDescent="0.25">
      <c r="B5" s="8"/>
      <c r="C5" s="8">
        <v>0.22</v>
      </c>
      <c r="D5" s="8">
        <v>2.2000000000000002</v>
      </c>
      <c r="E5" s="8"/>
      <c r="F5" s="16" t="s">
        <v>3</v>
      </c>
      <c r="G5" s="16">
        <v>0.22</v>
      </c>
      <c r="H5" s="16">
        <v>2.2000000000000002</v>
      </c>
      <c r="I5" s="34" t="s">
        <v>4</v>
      </c>
    </row>
    <row r="6" spans="1:13" ht="15.75" customHeight="1" x14ac:dyDescent="0.25">
      <c r="A6" s="17">
        <v>43619</v>
      </c>
      <c r="B6" s="50">
        <v>7877</v>
      </c>
      <c r="C6" s="50">
        <v>6706.7313523347466</v>
      </c>
      <c r="D6" s="50">
        <v>6312</v>
      </c>
      <c r="E6" s="28"/>
      <c r="F6" s="49">
        <f>($B$10-B6)/$B$10*100</f>
        <v>-17.473652813680658</v>
      </c>
      <c r="G6" s="49">
        <f>(($B$10-C6)/$B$10)*100</f>
        <v>-2.0849358740508434E-2</v>
      </c>
      <c r="H6" s="49">
        <f>(($B$10-D6)/$B$10)*100</f>
        <v>5.8659773314774268</v>
      </c>
    </row>
    <row r="7" spans="1:13" ht="15.75" customHeight="1" x14ac:dyDescent="0.25">
      <c r="B7" s="50">
        <v>6912</v>
      </c>
      <c r="C7" s="50">
        <v>5737.6177472183617</v>
      </c>
      <c r="D7" s="50">
        <v>6611.5156319876405</v>
      </c>
      <c r="E7" s="28"/>
      <c r="F7" s="49">
        <f>($B$10-B7)/$B$10*100</f>
        <v>-3.0821236826406886</v>
      </c>
      <c r="G7" s="49">
        <f>(($B$10-C7)/$B$10)*100</f>
        <v>14.43202802915547</v>
      </c>
      <c r="H7" s="49">
        <f>(($B$10-D7)/$B$10)*100</f>
        <v>1.3991504475893695</v>
      </c>
    </row>
    <row r="8" spans="1:13" ht="15.75" customHeight="1" x14ac:dyDescent="0.25">
      <c r="B8" s="50">
        <v>5327</v>
      </c>
      <c r="D8" s="50">
        <v>5413</v>
      </c>
      <c r="E8" s="28"/>
      <c r="F8" s="49">
        <f>($B$10-B8)/$B$10*100</f>
        <v>20.555776496321332</v>
      </c>
      <c r="G8" s="49"/>
      <c r="H8" s="49">
        <f>(($B$10-D8)/$B$10)*100</f>
        <v>19.273215350964403</v>
      </c>
    </row>
    <row r="9" spans="1:13" ht="15.75" customHeight="1" x14ac:dyDescent="0.25">
      <c r="D9" s="50">
        <v>3970.9702510335424</v>
      </c>
      <c r="E9" s="28"/>
      <c r="G9" s="49"/>
      <c r="H9" s="49">
        <f>(($B$10-D9)/$B$10)*100</f>
        <v>40.778928449489818</v>
      </c>
    </row>
    <row r="10" spans="1:13" ht="15.75" customHeight="1" x14ac:dyDescent="0.25">
      <c r="B10" s="26">
        <f>AVERAGE(B6:B8)</f>
        <v>6705.333333333333</v>
      </c>
      <c r="G10" s="20"/>
      <c r="H10" s="20"/>
    </row>
    <row r="11" spans="1:13" ht="15.75" customHeight="1" x14ac:dyDescent="0.25">
      <c r="G11" s="20"/>
      <c r="H11" s="20"/>
    </row>
    <row r="12" spans="1:13" ht="15.75" customHeight="1" x14ac:dyDescent="0.25">
      <c r="A12" s="51">
        <v>43551</v>
      </c>
      <c r="B12" s="28">
        <v>5980.293868475288</v>
      </c>
      <c r="C12" s="28">
        <v>5549.2396322383611</v>
      </c>
      <c r="D12" s="28">
        <v>3214.5</v>
      </c>
      <c r="E12" s="28"/>
      <c r="F12" s="49">
        <f t="shared" ref="F12:H16" si="0">(($B$17-B12)/$B$17)*100</f>
        <v>-7.8847910595697517</v>
      </c>
      <c r="G12" s="49">
        <f t="shared" si="0"/>
        <v>-0.10855175853690634</v>
      </c>
      <c r="H12" s="49">
        <f t="shared" si="0"/>
        <v>42.0102642966934</v>
      </c>
      <c r="J12" s="52"/>
      <c r="L12" s="41"/>
      <c r="M12" s="41"/>
    </row>
    <row r="13" spans="1:13" ht="15.75" customHeight="1" x14ac:dyDescent="0.25">
      <c r="A13" s="53"/>
      <c r="B13" s="28">
        <v>6224.7011640905039</v>
      </c>
      <c r="C13" s="28">
        <v>5852.6025045256874</v>
      </c>
      <c r="D13" s="28">
        <v>3219.5</v>
      </c>
      <c r="E13" s="28"/>
      <c r="F13" s="49">
        <f t="shared" si="0"/>
        <v>-12.293910511019837</v>
      </c>
      <c r="G13" s="49">
        <f t="shared" si="0"/>
        <v>-5.5812326688302676</v>
      </c>
      <c r="H13" s="49">
        <f t="shared" si="0"/>
        <v>41.920064054504401</v>
      </c>
      <c r="J13" s="52"/>
      <c r="L13" s="41"/>
      <c r="M13" s="41"/>
    </row>
    <row r="14" spans="1:13" ht="15.75" customHeight="1" x14ac:dyDescent="0.25">
      <c r="A14" s="54"/>
      <c r="B14" s="28">
        <v>4521</v>
      </c>
      <c r="C14" s="28">
        <v>4059.5391329031177</v>
      </c>
      <c r="D14" s="28">
        <v>3850.2150834515355</v>
      </c>
      <c r="E14" s="28"/>
      <c r="F14" s="49">
        <f t="shared" si="0"/>
        <v>18.440941012708308</v>
      </c>
      <c r="G14" s="49">
        <f t="shared" si="0"/>
        <v>26.765717407285038</v>
      </c>
      <c r="H14" s="49">
        <f t="shared" si="0"/>
        <v>30.541933398587922</v>
      </c>
      <c r="J14" s="52"/>
      <c r="L14" s="41"/>
      <c r="M14" s="41"/>
    </row>
    <row r="15" spans="1:13" ht="15.75" customHeight="1" x14ac:dyDescent="0.25">
      <c r="A15" s="40"/>
      <c r="B15" s="28">
        <v>5078.1168018317176</v>
      </c>
      <c r="C15" s="28">
        <v>7270.6748648080293</v>
      </c>
      <c r="D15" s="28">
        <v>4032.3951341078209</v>
      </c>
      <c r="E15" s="28"/>
      <c r="F15" s="49">
        <f t="shared" si="0"/>
        <v>8.3905269221521586</v>
      </c>
      <c r="G15" s="49">
        <f t="shared" si="0"/>
        <v>-31.163326736628427</v>
      </c>
      <c r="H15" s="49">
        <f t="shared" si="0"/>
        <v>27.255396460347765</v>
      </c>
      <c r="J15" s="52"/>
      <c r="L15" s="41"/>
      <c r="M15" s="41"/>
    </row>
    <row r="16" spans="1:13" ht="15.75" customHeight="1" x14ac:dyDescent="0.25">
      <c r="A16" s="40"/>
      <c r="B16" s="28">
        <v>5912</v>
      </c>
      <c r="C16" s="28">
        <v>4242.2920391447733</v>
      </c>
      <c r="D16" s="28">
        <v>3229.6421043224104</v>
      </c>
      <c r="E16" s="28"/>
      <c r="F16" s="49">
        <f t="shared" si="0"/>
        <v>-6.6527663642708443</v>
      </c>
      <c r="G16" s="49">
        <f t="shared" si="0"/>
        <v>23.468846126536931</v>
      </c>
      <c r="H16" s="49">
        <f t="shared" si="0"/>
        <v>41.737100001266903</v>
      </c>
      <c r="J16" s="52"/>
      <c r="L16" s="41"/>
      <c r="M16" s="41"/>
    </row>
    <row r="17" spans="1:13" ht="15.75" customHeight="1" x14ac:dyDescent="0.25">
      <c r="A17" s="40"/>
      <c r="B17" s="55">
        <f>AVERAGE(B12:B16)</f>
        <v>5543.2223668795023</v>
      </c>
      <c r="C17" s="28">
        <v>3786</v>
      </c>
      <c r="D17" s="28">
        <v>4000.5524320247437</v>
      </c>
      <c r="E17" s="28"/>
      <c r="G17" s="49">
        <f t="shared" ref="G17:H19" si="1">(($B$17-C17)/$B$17)*100</f>
        <v>31.700376614490967</v>
      </c>
      <c r="H17" s="49">
        <f t="shared" si="1"/>
        <v>27.829840348316896</v>
      </c>
      <c r="J17" s="56"/>
      <c r="L17" s="41"/>
      <c r="M17" s="41"/>
    </row>
    <row r="18" spans="1:13" ht="15.75" customHeight="1" x14ac:dyDescent="0.25">
      <c r="A18" s="40"/>
      <c r="B18" s="40"/>
      <c r="C18" s="28">
        <v>4440.7754513866512</v>
      </c>
      <c r="D18" s="28">
        <v>4014.9823691023521</v>
      </c>
      <c r="E18" s="28"/>
      <c r="G18" s="49">
        <f t="shared" si="1"/>
        <v>19.888195755593724</v>
      </c>
      <c r="H18" s="49">
        <f t="shared" si="1"/>
        <v>27.569523584482443</v>
      </c>
      <c r="J18" s="57"/>
      <c r="L18" s="41"/>
      <c r="M18" s="41"/>
    </row>
    <row r="19" spans="1:13" ht="15.75" customHeight="1" x14ac:dyDescent="0.25">
      <c r="A19" s="40"/>
      <c r="B19" s="40"/>
      <c r="C19" s="28">
        <v>4929.9127381522912</v>
      </c>
      <c r="D19" s="28">
        <v>2936.8011965394103</v>
      </c>
      <c r="E19" s="28"/>
      <c r="G19" s="49">
        <f t="shared" si="1"/>
        <v>11.064135409607735</v>
      </c>
      <c r="H19" s="49">
        <f t="shared" si="1"/>
        <v>47.019964162241408</v>
      </c>
      <c r="L19" s="41"/>
      <c r="M19" s="41"/>
    </row>
    <row r="20" spans="1:13" ht="15.75" customHeight="1" x14ac:dyDescent="0.25">
      <c r="A20" s="40"/>
      <c r="B20" s="40"/>
      <c r="C20" s="28">
        <v>3606.5241370853132</v>
      </c>
      <c r="G20" s="49">
        <f>(($B$17-C20)/$B$17)*100</f>
        <v>34.938129874887785</v>
      </c>
      <c r="H20" s="49"/>
      <c r="L20" s="41"/>
      <c r="M20" s="41"/>
    </row>
    <row r="21" spans="1:13" ht="15.75" customHeight="1" x14ac:dyDescent="0.25"/>
    <row r="22" spans="1:13" s="40" customFormat="1" ht="15.75" customHeight="1" x14ac:dyDescent="0.25">
      <c r="A22" s="51">
        <v>43835</v>
      </c>
      <c r="B22" s="43">
        <v>10079.937653084</v>
      </c>
      <c r="D22" s="43">
        <v>9043.1389762723429</v>
      </c>
      <c r="E22" s="43"/>
      <c r="F22" s="49">
        <f>(($B$26-B22)/$B$26)*100</f>
        <v>21.805812661931089</v>
      </c>
      <c r="G22" s="33"/>
      <c r="H22" s="49">
        <f>(($B$26-D22)/$B$26)*100</f>
        <v>29.848682841953327</v>
      </c>
    </row>
    <row r="23" spans="1:13" s="40" customFormat="1" ht="15.75" customHeight="1" x14ac:dyDescent="0.25">
      <c r="A23" s="51"/>
      <c r="B23" s="43">
        <v>15690.368386369917</v>
      </c>
      <c r="D23" s="43">
        <v>9009.8436368617786</v>
      </c>
      <c r="E23" s="43"/>
      <c r="F23" s="49">
        <f>(($B$26-B23)/$B$26)*100</f>
        <v>-21.716586672711149</v>
      </c>
      <c r="H23" s="49">
        <f>(($B$26-D23)/$B$26)*100</f>
        <v>30.106968368804548</v>
      </c>
    </row>
    <row r="24" spans="1:13" s="40" customFormat="1" ht="15.75" customHeight="1" x14ac:dyDescent="0.25">
      <c r="A24" s="51"/>
      <c r="B24" s="43">
        <v>15163</v>
      </c>
      <c r="D24" s="43">
        <v>15581.919509737383</v>
      </c>
      <c r="E24" s="43"/>
      <c r="F24" s="49">
        <f>(($B$26-B24)/$B$26)*100</f>
        <v>-17.625575019740488</v>
      </c>
      <c r="H24" s="49">
        <f>(($B$26-D24)/$B$26)*100</f>
        <v>-20.87530450729885</v>
      </c>
    </row>
    <row r="25" spans="1:13" s="40" customFormat="1" ht="15.75" customHeight="1" x14ac:dyDescent="0.25">
      <c r="B25" s="43">
        <v>10630.310112748602</v>
      </c>
      <c r="D25" s="43"/>
      <c r="E25" s="43"/>
      <c r="F25" s="49">
        <f>(($B$26-B25)/$B$26)*100</f>
        <v>17.536349030520562</v>
      </c>
    </row>
    <row r="26" spans="1:13" s="40" customFormat="1" ht="15.75" customHeight="1" x14ac:dyDescent="0.25">
      <c r="B26" s="55">
        <f>AVERAGE(B22:B25)</f>
        <v>12890.90403805063</v>
      </c>
      <c r="D26" s="43"/>
      <c r="E26" s="43"/>
      <c r="F26" s="43"/>
    </row>
    <row r="27" spans="1:13" ht="15.75" customHeight="1" x14ac:dyDescent="0.25">
      <c r="B27" s="26"/>
      <c r="D27" s="43"/>
      <c r="E27" s="43"/>
      <c r="F27" s="43"/>
    </row>
    <row r="28" spans="1:13" ht="15.75" customHeight="1" x14ac:dyDescent="0.25">
      <c r="D28" s="43"/>
      <c r="E28" s="35" t="s">
        <v>5</v>
      </c>
      <c r="F28" s="32">
        <f>COUNT(F6:F27)</f>
        <v>12</v>
      </c>
      <c r="G28" s="32">
        <f t="shared" ref="G28:H28" si="2">COUNT(G6:G27)</f>
        <v>11</v>
      </c>
      <c r="H28" s="32">
        <f t="shared" si="2"/>
        <v>15</v>
      </c>
      <c r="I28" s="32"/>
    </row>
    <row r="29" spans="1:13" ht="15.75" customHeight="1" x14ac:dyDescent="0.25">
      <c r="E29" s="35" t="s">
        <v>6</v>
      </c>
      <c r="F29" s="55">
        <f>AVERAGE(F6:F27)</f>
        <v>2.6645352591003757E-15</v>
      </c>
      <c r="G29" s="33">
        <f t="shared" ref="G29:H29" si="3">AVERAGE(G6:G27)</f>
        <v>11.398497154074686</v>
      </c>
      <c r="H29" s="33">
        <f t="shared" si="3"/>
        <v>26.152113639294747</v>
      </c>
      <c r="I29" s="33"/>
    </row>
    <row r="30" spans="1:13" ht="15.75" customHeight="1" x14ac:dyDescent="0.25">
      <c r="E30" s="35" t="s">
        <v>7</v>
      </c>
      <c r="F30" s="33">
        <f>_xlfn.STDEV.P(F6:F27)</f>
        <v>15.733972597909929</v>
      </c>
      <c r="G30" s="33">
        <f t="shared" ref="G30:H30" si="4">_xlfn.STDEV.P(G6:G27)</f>
        <v>18.567195455214861</v>
      </c>
      <c r="H30" s="33">
        <f t="shared" si="4"/>
        <v>17.757933025071157</v>
      </c>
      <c r="I30" s="33"/>
    </row>
    <row r="31" spans="1:13" ht="15.75" customHeight="1" x14ac:dyDescent="0.25">
      <c r="C31" s="19"/>
      <c r="D31" s="19"/>
    </row>
    <row r="32" spans="1:13" ht="15.75" customHeight="1" x14ac:dyDescent="0.25"/>
  </sheetData>
  <mergeCells count="3">
    <mergeCell ref="C4:D4"/>
    <mergeCell ref="G4:H4"/>
    <mergeCell ref="G3:H3"/>
  </mergeCells>
  <pageMargins left="0.7" right="0.7" top="0.75" bottom="0.75" header="0.3" footer="0.3"/>
  <pageSetup paperSize="9" scale="6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activeCell="F17" sqref="F17"/>
    </sheetView>
  </sheetViews>
  <sheetFormatPr defaultColWidth="9.140625" defaultRowHeight="15" x14ac:dyDescent="0.25"/>
  <cols>
    <col min="1" max="1" width="18.28515625" style="19" customWidth="1"/>
    <col min="2" max="2" width="7.28515625" style="19" customWidth="1"/>
    <col min="3" max="4" width="6.28515625" style="19" bestFit="1" customWidth="1"/>
    <col min="5" max="5" width="6" style="19" bestFit="1" customWidth="1"/>
    <col min="6" max="6" width="6.42578125" style="31" customWidth="1"/>
    <col min="7" max="7" width="7.28515625" style="31" customWidth="1"/>
    <col min="8" max="8" width="7.140625" style="31" customWidth="1"/>
    <col min="9" max="16384" width="9.140625" style="19"/>
  </cols>
  <sheetData>
    <row r="1" spans="1:9" s="3" customFormat="1" ht="15.6" customHeight="1" x14ac:dyDescent="0.25">
      <c r="A1" s="1" t="s">
        <v>35</v>
      </c>
      <c r="B1" s="2"/>
      <c r="F1" s="4"/>
      <c r="G1" s="4"/>
      <c r="H1" s="4"/>
    </row>
    <row r="2" spans="1:9" s="3" customFormat="1" ht="15.6" customHeight="1" x14ac:dyDescent="0.25">
      <c r="A2" s="1"/>
      <c r="F2" s="4"/>
      <c r="G2" s="4"/>
      <c r="H2" s="4"/>
    </row>
    <row r="3" spans="1:9" s="6" customFormat="1" x14ac:dyDescent="0.25">
      <c r="A3" s="5" t="s">
        <v>0</v>
      </c>
      <c r="F3" s="10"/>
      <c r="G3" s="152" t="s">
        <v>1</v>
      </c>
      <c r="H3" s="153"/>
    </row>
    <row r="4" spans="1:9" s="6" customFormat="1" ht="14.45" customHeight="1" x14ac:dyDescent="0.25">
      <c r="A4" s="7" t="s">
        <v>2</v>
      </c>
      <c r="B4" s="8" t="s">
        <v>3</v>
      </c>
      <c r="C4" s="148">
        <v>1422</v>
      </c>
      <c r="D4" s="149"/>
      <c r="E4" s="9"/>
      <c r="F4" s="10"/>
      <c r="G4" s="150">
        <v>1422</v>
      </c>
      <c r="H4" s="151"/>
    </row>
    <row r="5" spans="1:9" s="6" customFormat="1" ht="14.45" customHeight="1" x14ac:dyDescent="0.25">
      <c r="B5" s="15"/>
      <c r="C5" s="8">
        <v>0.22</v>
      </c>
      <c r="D5" s="8">
        <v>2.2000000000000002</v>
      </c>
      <c r="E5" s="13"/>
      <c r="F5" s="16" t="s">
        <v>3</v>
      </c>
      <c r="G5" s="16">
        <v>0.22</v>
      </c>
      <c r="H5" s="16">
        <v>2.2000000000000002</v>
      </c>
      <c r="I5" s="34" t="s">
        <v>4</v>
      </c>
    </row>
    <row r="6" spans="1:9" ht="15.75" customHeight="1" x14ac:dyDescent="0.25">
      <c r="A6" s="17">
        <v>43550</v>
      </c>
      <c r="B6" s="25">
        <v>1073.4941332953306</v>
      </c>
      <c r="C6" s="25">
        <v>644.24329100972034</v>
      </c>
      <c r="D6" s="25">
        <v>550.67248702218046</v>
      </c>
      <c r="E6" s="25"/>
      <c r="F6" s="22">
        <f t="shared" ref="F6:H11" si="0">(($B$12-B6)/$B$12)*100</f>
        <v>9.6844839841130366</v>
      </c>
      <c r="G6" s="22">
        <f t="shared" si="0"/>
        <v>45.798338842613205</v>
      </c>
      <c r="H6" s="22">
        <f t="shared" si="0"/>
        <v>53.67066453498952</v>
      </c>
    </row>
    <row r="7" spans="1:9" ht="15.75" customHeight="1" x14ac:dyDescent="0.25">
      <c r="B7" s="25">
        <v>1170</v>
      </c>
      <c r="C7" s="25">
        <v>1214.730108657554</v>
      </c>
      <c r="D7" s="25">
        <v>914.4870492635855</v>
      </c>
      <c r="E7" s="25"/>
      <c r="F7" s="22">
        <f t="shared" si="0"/>
        <v>1.5652247542214111</v>
      </c>
      <c r="G7" s="22">
        <f t="shared" si="0"/>
        <v>-2.1980215640910492</v>
      </c>
      <c r="H7" s="22">
        <f t="shared" si="0"/>
        <v>23.06211353894334</v>
      </c>
    </row>
    <row r="8" spans="1:9" ht="15.75" customHeight="1" x14ac:dyDescent="0.25">
      <c r="A8" s="29"/>
      <c r="B8" s="25">
        <v>1184.1318418460671</v>
      </c>
      <c r="C8" s="25">
        <v>1552.4864752392841</v>
      </c>
      <c r="D8" s="25">
        <v>1135.7319993158887</v>
      </c>
      <c r="E8" s="25"/>
      <c r="F8" s="22">
        <f t="shared" si="0"/>
        <v>0.3762805867628593</v>
      </c>
      <c r="G8" s="22">
        <f t="shared" si="0"/>
        <v>-30.614236976316189</v>
      </c>
      <c r="H8" s="22">
        <f t="shared" si="0"/>
        <v>4.4482700067536154</v>
      </c>
    </row>
    <row r="9" spans="1:9" ht="15.75" customHeight="1" x14ac:dyDescent="0.25">
      <c r="B9" s="25">
        <v>1243</v>
      </c>
      <c r="C9" s="25">
        <v>1147.3262854169618</v>
      </c>
      <c r="D9" s="25">
        <v>911.29751612460529</v>
      </c>
      <c r="E9" s="25"/>
      <c r="F9" s="22">
        <f t="shared" si="0"/>
        <v>-4.5764321628228934</v>
      </c>
      <c r="G9" s="22">
        <f t="shared" si="0"/>
        <v>3.4728162063310664</v>
      </c>
      <c r="H9" s="22">
        <f t="shared" si="0"/>
        <v>23.330456254904433</v>
      </c>
    </row>
    <row r="10" spans="1:9" ht="15.75" customHeight="1" x14ac:dyDescent="0.25">
      <c r="B10" s="25">
        <v>1306</v>
      </c>
      <c r="C10" s="25">
        <v>1043.0323975108074</v>
      </c>
      <c r="D10" s="25">
        <v>1003.9245572560245</v>
      </c>
      <c r="E10" s="25"/>
      <c r="F10" s="22">
        <f t="shared" si="0"/>
        <v>-9.8767662145186641</v>
      </c>
      <c r="G10" s="22">
        <f t="shared" si="0"/>
        <v>12.24729946748554</v>
      </c>
      <c r="H10" s="22">
        <f t="shared" si="0"/>
        <v>15.537531489560214</v>
      </c>
    </row>
    <row r="11" spans="1:9" ht="15.75" customHeight="1" x14ac:dyDescent="0.25">
      <c r="B11" s="19">
        <v>1155</v>
      </c>
      <c r="C11" s="25">
        <v>1273.7332514188763</v>
      </c>
      <c r="D11" s="25">
        <v>1248.1716398063929</v>
      </c>
      <c r="E11" s="25"/>
      <c r="F11" s="22">
        <f t="shared" si="0"/>
        <v>2.8272090522442133</v>
      </c>
      <c r="G11" s="22">
        <f t="shared" si="0"/>
        <v>-7.1620908773434886</v>
      </c>
      <c r="H11" s="22">
        <f t="shared" si="0"/>
        <v>-5.011534044869399</v>
      </c>
    </row>
    <row r="12" spans="1:9" ht="15.75" customHeight="1" x14ac:dyDescent="0.25">
      <c r="B12" s="30">
        <f>AVERAGE(B6:B11)</f>
        <v>1188.6043291902329</v>
      </c>
      <c r="C12" s="25">
        <v>1065.6105695228323</v>
      </c>
      <c r="D12" s="25">
        <v>1224.841182578951</v>
      </c>
      <c r="E12" s="25"/>
      <c r="F12" s="21"/>
      <c r="G12" s="22">
        <f>(($B$12-C12)/$B$12)*100</f>
        <v>10.347746230336654</v>
      </c>
      <c r="H12" s="22">
        <f>(($B$12-D12)/$B$12)*100</f>
        <v>-3.0486893324211115</v>
      </c>
    </row>
    <row r="13" spans="1:9" ht="15.75" customHeight="1" x14ac:dyDescent="0.25">
      <c r="C13" s="25">
        <v>1045.2316512426514</v>
      </c>
      <c r="D13" s="25">
        <v>832.9906285828223</v>
      </c>
      <c r="E13" s="25"/>
      <c r="F13" s="21"/>
      <c r="G13" s="22">
        <f>(($B$12-C13)/$B$12)*100</f>
        <v>12.062271222355193</v>
      </c>
      <c r="H13" s="22">
        <f>(($B$12-D13)/$B$12)*100</f>
        <v>29.918593755222272</v>
      </c>
    </row>
    <row r="14" spans="1:9" ht="15.75" customHeight="1" x14ac:dyDescent="0.25">
      <c r="B14" s="25"/>
      <c r="C14" s="25">
        <v>713.17214486438706</v>
      </c>
      <c r="D14" s="25"/>
      <c r="E14" s="25"/>
      <c r="F14" s="21"/>
      <c r="G14" s="22">
        <f>(($B$12-C14)/$B$12)*100</f>
        <v>39.999196759593339</v>
      </c>
      <c r="H14" s="22"/>
    </row>
    <row r="15" spans="1:9" ht="15.75" customHeight="1" x14ac:dyDescent="0.25">
      <c r="B15" s="25"/>
      <c r="C15" s="20"/>
      <c r="D15" s="20"/>
      <c r="E15" s="20"/>
      <c r="F15" s="135"/>
      <c r="G15" s="135"/>
      <c r="H15" s="135"/>
      <c r="I15" s="40"/>
    </row>
    <row r="16" spans="1:9" ht="15.75" customHeight="1" x14ac:dyDescent="0.25">
      <c r="E16" s="35" t="s">
        <v>5</v>
      </c>
      <c r="F16" s="32">
        <f>COUNT(F6:F15)</f>
        <v>6</v>
      </c>
      <c r="G16" s="32">
        <f t="shared" ref="G16:H16" si="1">COUNT(G6:G15)</f>
        <v>9</v>
      </c>
      <c r="H16" s="32">
        <f t="shared" si="1"/>
        <v>8</v>
      </c>
      <c r="I16" s="40"/>
    </row>
    <row r="17" spans="5:9" ht="15.75" customHeight="1" x14ac:dyDescent="0.25">
      <c r="E17" s="35" t="s">
        <v>6</v>
      </c>
      <c r="F17" s="55">
        <f>AVERAGE(F6:F15)</f>
        <v>-6.0692192012841888E-15</v>
      </c>
      <c r="G17" s="33">
        <f t="shared" ref="G17:H17" si="2">AVERAGE(G6:G15)</f>
        <v>9.3281465901071421</v>
      </c>
      <c r="H17" s="33">
        <f t="shared" si="2"/>
        <v>17.738425775385362</v>
      </c>
      <c r="I17" s="40"/>
    </row>
    <row r="18" spans="5:9" ht="15.75" customHeight="1" x14ac:dyDescent="0.25">
      <c r="E18" s="35" t="s">
        <v>7</v>
      </c>
      <c r="F18" s="33">
        <f>_xlfn.STDEV.P(F6:F15)</f>
        <v>6.0946438079132621</v>
      </c>
      <c r="G18" s="33">
        <f t="shared" ref="G18:H18" si="3">_xlfn.STDEV.P(G6:G15)</f>
        <v>21.914693444274228</v>
      </c>
      <c r="H18" s="33">
        <f t="shared" si="3"/>
        <v>18.132263141022435</v>
      </c>
      <c r="I18" s="40"/>
    </row>
    <row r="19" spans="5:9" x14ac:dyDescent="0.25">
      <c r="E19" s="40"/>
      <c r="F19" s="135"/>
      <c r="G19" s="135"/>
      <c r="H19" s="135"/>
      <c r="I19" s="40"/>
    </row>
    <row r="20" spans="5:9" x14ac:dyDescent="0.25">
      <c r="E20" s="40"/>
      <c r="F20" s="135"/>
      <c r="G20" s="135"/>
      <c r="H20" s="135"/>
      <c r="I20" s="40"/>
    </row>
  </sheetData>
  <mergeCells count="3">
    <mergeCell ref="C4:D4"/>
    <mergeCell ref="G4:H4"/>
    <mergeCell ref="G3:H3"/>
  </mergeCells>
  <pageMargins left="0.7" right="0.7" top="0.75" bottom="0.75" header="0.3" footer="0.3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Normal="100" workbookViewId="0">
      <selection activeCell="F19" sqref="F19"/>
    </sheetView>
  </sheetViews>
  <sheetFormatPr defaultColWidth="9.140625" defaultRowHeight="15.75" customHeight="1" x14ac:dyDescent="0.25"/>
  <cols>
    <col min="1" max="1" width="18.28515625" style="19" customWidth="1"/>
    <col min="2" max="2" width="7.28515625" style="19" customWidth="1"/>
    <col min="3" max="4" width="7.28515625" style="40" customWidth="1"/>
    <col min="5" max="5" width="6" style="40" bestFit="1" customWidth="1"/>
    <col min="6" max="6" width="6" style="19" customWidth="1"/>
    <col min="7" max="7" width="6.28515625" style="19" bestFit="1" customWidth="1"/>
    <col min="8" max="8" width="6.7109375" style="19" customWidth="1"/>
    <col min="9" max="16384" width="9.140625" style="19"/>
  </cols>
  <sheetData>
    <row r="1" spans="1:9" s="3" customFormat="1" ht="15.6" customHeight="1" x14ac:dyDescent="0.25">
      <c r="A1" s="1" t="s">
        <v>37</v>
      </c>
      <c r="B1" s="2"/>
      <c r="C1" s="36"/>
      <c r="D1" s="36"/>
      <c r="E1" s="36"/>
      <c r="F1" s="37"/>
    </row>
    <row r="2" spans="1:9" s="3" customFormat="1" ht="15.6" customHeight="1" x14ac:dyDescent="0.25">
      <c r="A2" s="1"/>
      <c r="C2" s="36"/>
      <c r="D2" s="36"/>
      <c r="E2" s="36"/>
      <c r="F2" s="37"/>
    </row>
    <row r="3" spans="1:9" s="6" customFormat="1" ht="15" x14ac:dyDescent="0.25">
      <c r="A3" s="5" t="s">
        <v>0</v>
      </c>
      <c r="F3" s="10"/>
      <c r="G3" s="152" t="s">
        <v>1</v>
      </c>
      <c r="H3" s="153"/>
    </row>
    <row r="4" spans="1:9" s="6" customFormat="1" ht="14.45" customHeight="1" x14ac:dyDescent="0.25">
      <c r="A4" s="7" t="s">
        <v>2</v>
      </c>
      <c r="B4" s="8" t="s">
        <v>3</v>
      </c>
      <c r="C4" s="148">
        <v>1422</v>
      </c>
      <c r="D4" s="149"/>
      <c r="E4" s="9"/>
      <c r="F4" s="10"/>
      <c r="G4" s="150">
        <v>1422</v>
      </c>
      <c r="H4" s="151"/>
    </row>
    <row r="5" spans="1:9" s="6" customFormat="1" ht="14.45" customHeight="1" x14ac:dyDescent="0.25">
      <c r="B5" s="8"/>
      <c r="C5" s="8">
        <v>0.22</v>
      </c>
      <c r="D5" s="8">
        <v>2.2000000000000002</v>
      </c>
      <c r="E5" s="8"/>
      <c r="F5" s="16" t="s">
        <v>3</v>
      </c>
      <c r="G5" s="16">
        <v>0.22</v>
      </c>
      <c r="H5" s="16">
        <v>2.2000000000000002</v>
      </c>
      <c r="I5" s="34" t="s">
        <v>4</v>
      </c>
    </row>
    <row r="6" spans="1:9" ht="15.75" customHeight="1" x14ac:dyDescent="0.25">
      <c r="A6" s="17">
        <v>43551</v>
      </c>
      <c r="B6" s="25">
        <v>1124</v>
      </c>
      <c r="C6" s="25">
        <v>829</v>
      </c>
      <c r="D6" s="42">
        <v>660</v>
      </c>
      <c r="F6" s="22">
        <f t="shared" ref="F6:H9" si="0">(($B$10-B6)/$B$10)*100</f>
        <v>11.496062992125983</v>
      </c>
      <c r="G6" s="22">
        <f t="shared" si="0"/>
        <v>34.724409448818896</v>
      </c>
      <c r="H6" s="22">
        <f t="shared" si="0"/>
        <v>48.031496062992126</v>
      </c>
    </row>
    <row r="7" spans="1:9" ht="15.75" customHeight="1" x14ac:dyDescent="0.25">
      <c r="B7" s="25">
        <v>1150</v>
      </c>
      <c r="C7" s="25">
        <v>799</v>
      </c>
      <c r="D7" s="25">
        <v>987.95733455671541</v>
      </c>
      <c r="F7" s="22">
        <f t="shared" si="0"/>
        <v>9.4488188976377945</v>
      </c>
      <c r="G7" s="22">
        <f t="shared" si="0"/>
        <v>37.086614173228341</v>
      </c>
      <c r="H7" s="22">
        <f t="shared" si="0"/>
        <v>22.208083893172017</v>
      </c>
    </row>
    <row r="8" spans="1:9" ht="15.75" customHeight="1" x14ac:dyDescent="0.25">
      <c r="B8" s="25">
        <v>1018</v>
      </c>
      <c r="C8" s="25">
        <v>1256</v>
      </c>
      <c r="D8" s="25">
        <v>972</v>
      </c>
      <c r="E8" s="25"/>
      <c r="F8" s="22">
        <f t="shared" si="0"/>
        <v>19.84251968503937</v>
      </c>
      <c r="G8" s="22">
        <f t="shared" si="0"/>
        <v>1.1023622047244095</v>
      </c>
      <c r="H8" s="22">
        <f t="shared" si="0"/>
        <v>23.464566929133859</v>
      </c>
    </row>
    <row r="9" spans="1:9" ht="15.75" customHeight="1" x14ac:dyDescent="0.25">
      <c r="B9" s="25">
        <v>1788</v>
      </c>
      <c r="C9" s="25">
        <v>1290</v>
      </c>
      <c r="D9" s="25">
        <v>924</v>
      </c>
      <c r="E9" s="25"/>
      <c r="F9" s="22">
        <f t="shared" si="0"/>
        <v>-40.787401574803148</v>
      </c>
      <c r="G9" s="22">
        <f t="shared" si="0"/>
        <v>-1.5748031496062991</v>
      </c>
      <c r="H9" s="22">
        <f t="shared" si="0"/>
        <v>27.244094488188974</v>
      </c>
    </row>
    <row r="10" spans="1:9" ht="15.75" customHeight="1" x14ac:dyDescent="0.25">
      <c r="B10" s="30">
        <f>AVERAGE(B6:B9)</f>
        <v>1270</v>
      </c>
      <c r="C10" s="25"/>
      <c r="D10" s="25"/>
      <c r="E10" s="25"/>
      <c r="F10" s="22"/>
      <c r="G10" s="22"/>
      <c r="H10" s="22"/>
    </row>
    <row r="11" spans="1:9" ht="15.75" customHeight="1" x14ac:dyDescent="0.25">
      <c r="C11" s="19"/>
      <c r="D11" s="19"/>
      <c r="G11" s="22"/>
      <c r="H11" s="22"/>
    </row>
    <row r="12" spans="1:9" ht="15.75" customHeight="1" x14ac:dyDescent="0.25">
      <c r="B12" s="43">
        <v>430</v>
      </c>
      <c r="C12" s="25">
        <v>413</v>
      </c>
      <c r="D12" s="25">
        <v>489</v>
      </c>
      <c r="E12" s="25"/>
      <c r="F12" s="22">
        <f t="shared" ref="F12:H15" si="1">(($B$16-B12)/$B$16)*100</f>
        <v>0.69284064665127021</v>
      </c>
      <c r="G12" s="22">
        <f t="shared" si="1"/>
        <v>4.6189376443418011</v>
      </c>
      <c r="H12" s="22">
        <f t="shared" si="1"/>
        <v>-12.933025404157044</v>
      </c>
    </row>
    <row r="13" spans="1:9" ht="15.75" customHeight="1" x14ac:dyDescent="0.25">
      <c r="B13" s="43">
        <v>503</v>
      </c>
      <c r="C13" s="25">
        <v>403</v>
      </c>
      <c r="D13" s="25">
        <v>343</v>
      </c>
      <c r="F13" s="22">
        <f t="shared" si="1"/>
        <v>-16.166281755196305</v>
      </c>
      <c r="G13" s="22">
        <f t="shared" si="1"/>
        <v>6.9284064665127012</v>
      </c>
      <c r="H13" s="22">
        <f t="shared" si="1"/>
        <v>20.785219399538107</v>
      </c>
    </row>
    <row r="14" spans="1:9" ht="15.75" customHeight="1" x14ac:dyDescent="0.25">
      <c r="B14" s="41">
        <v>380</v>
      </c>
      <c r="C14" s="25">
        <v>310.74960361666143</v>
      </c>
      <c r="D14" s="25">
        <v>286.09524824963563</v>
      </c>
      <c r="F14" s="22">
        <f t="shared" si="1"/>
        <v>12.240184757505773</v>
      </c>
      <c r="G14" s="22">
        <f t="shared" si="1"/>
        <v>28.233347894535466</v>
      </c>
      <c r="H14" s="22">
        <f t="shared" si="1"/>
        <v>33.927194399622259</v>
      </c>
    </row>
    <row r="15" spans="1:9" ht="15.75" customHeight="1" x14ac:dyDescent="0.25">
      <c r="B15" s="41">
        <v>419</v>
      </c>
      <c r="C15" s="25">
        <v>316.6936</v>
      </c>
      <c r="D15" s="25">
        <v>440.61174889097975</v>
      </c>
      <c r="F15" s="22">
        <f t="shared" si="1"/>
        <v>3.2332563510392611</v>
      </c>
      <c r="G15" s="22">
        <f t="shared" si="1"/>
        <v>26.860600461893764</v>
      </c>
      <c r="H15" s="22">
        <f t="shared" si="1"/>
        <v>-1.7579096745911671</v>
      </c>
    </row>
    <row r="16" spans="1:9" ht="15.75" customHeight="1" x14ac:dyDescent="0.25">
      <c r="B16" s="30">
        <f>AVERAGE(B12:B15)</f>
        <v>433</v>
      </c>
      <c r="C16" s="25">
        <v>232</v>
      </c>
      <c r="D16" s="25"/>
      <c r="E16" s="25"/>
      <c r="G16" s="22">
        <f>(($B$16-C16)/$B$16)*100</f>
        <v>46.420323325635103</v>
      </c>
      <c r="H16" s="22"/>
    </row>
    <row r="17" spans="1:10" ht="15.75" customHeight="1" x14ac:dyDescent="0.25">
      <c r="A17" s="44"/>
      <c r="F17" s="40"/>
      <c r="G17" s="40"/>
      <c r="H17" s="40"/>
      <c r="I17" s="40"/>
      <c r="J17" s="40"/>
    </row>
    <row r="18" spans="1:10" ht="15.75" customHeight="1" x14ac:dyDescent="0.25">
      <c r="A18" s="45"/>
      <c r="E18" s="35" t="s">
        <v>5</v>
      </c>
      <c r="F18" s="32">
        <f>COUNT(F6:F17)</f>
        <v>8</v>
      </c>
      <c r="G18" s="32">
        <f t="shared" ref="G18:H18" si="2">COUNT(G6:G17)</f>
        <v>9</v>
      </c>
      <c r="H18" s="32">
        <f t="shared" si="2"/>
        <v>8</v>
      </c>
      <c r="I18" s="40"/>
      <c r="J18" s="40"/>
    </row>
    <row r="19" spans="1:10" ht="15.75" customHeight="1" x14ac:dyDescent="0.25">
      <c r="A19" s="46"/>
      <c r="E19" s="35" t="s">
        <v>6</v>
      </c>
      <c r="F19" s="55">
        <f>AVERAGE(F6:F17)</f>
        <v>0</v>
      </c>
      <c r="G19" s="33">
        <f t="shared" ref="G19:H19" si="3">AVERAGE(G6:G17)</f>
        <v>20.488910941120466</v>
      </c>
      <c r="H19" s="33">
        <f t="shared" si="3"/>
        <v>20.121215011737391</v>
      </c>
      <c r="I19" s="40"/>
      <c r="J19" s="40"/>
    </row>
    <row r="20" spans="1:10" ht="15.75" customHeight="1" x14ac:dyDescent="0.25">
      <c r="A20" s="46"/>
      <c r="E20" s="35" t="s">
        <v>7</v>
      </c>
      <c r="F20" s="33">
        <f>_xlfn.STDEV.P(F6:F17)</f>
        <v>18.374173862497102</v>
      </c>
      <c r="G20" s="33">
        <f t="shared" ref="G20:H20" si="4">_xlfn.STDEV.P(G6:G17)</f>
        <v>16.830973877898252</v>
      </c>
      <c r="H20" s="33">
        <f t="shared" si="4"/>
        <v>18.054006132176472</v>
      </c>
      <c r="I20" s="40"/>
      <c r="J20" s="40"/>
    </row>
    <row r="21" spans="1:10" ht="15.75" customHeight="1" x14ac:dyDescent="0.25">
      <c r="A21" s="47"/>
      <c r="F21" s="40"/>
      <c r="G21" s="40"/>
      <c r="H21" s="40"/>
      <c r="I21" s="40"/>
      <c r="J21" s="40"/>
    </row>
    <row r="22" spans="1:10" ht="15.75" customHeight="1" x14ac:dyDescent="0.25">
      <c r="F22" s="40"/>
      <c r="G22" s="40"/>
      <c r="H22" s="40"/>
      <c r="I22" s="40"/>
      <c r="J22" s="40"/>
    </row>
  </sheetData>
  <mergeCells count="3">
    <mergeCell ref="C4:D4"/>
    <mergeCell ref="G4:H4"/>
    <mergeCell ref="G3:H3"/>
  </mergeCells>
  <pageMargins left="0.74803149606299213" right="0.74803149606299213" top="0.98425196850393704" bottom="0.39370078740157483" header="0.51181102362204722" footer="0.51181102362204722"/>
  <pageSetup scale="93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workbookViewId="0">
      <selection activeCell="J26" sqref="J26"/>
    </sheetView>
  </sheetViews>
  <sheetFormatPr defaultColWidth="9.140625" defaultRowHeight="15" x14ac:dyDescent="0.25"/>
  <cols>
    <col min="1" max="1" width="6.28515625" style="19" customWidth="1"/>
    <col min="2" max="2" width="7.85546875" style="40" customWidth="1"/>
    <col min="3" max="3" width="6.28515625" style="19" customWidth="1"/>
    <col min="4" max="4" width="6.140625" style="40" bestFit="1" customWidth="1"/>
    <col min="5" max="8" width="6.140625" style="40" customWidth="1"/>
    <col min="9" max="9" width="9.140625" style="19"/>
    <col min="10" max="10" width="16.85546875" style="19" customWidth="1"/>
    <col min="11" max="15" width="9.140625" style="19"/>
    <col min="16" max="16" width="13.85546875" style="19" customWidth="1"/>
    <col min="17" max="16384" width="9.140625" style="19"/>
  </cols>
  <sheetData>
    <row r="1" spans="1:20" s="3" customFormat="1" ht="15.6" customHeight="1" x14ac:dyDescent="0.25">
      <c r="B1" s="1" t="s">
        <v>38</v>
      </c>
      <c r="D1" s="36"/>
      <c r="E1" s="36"/>
      <c r="F1" s="36"/>
      <c r="G1" s="36"/>
      <c r="H1" s="36"/>
    </row>
    <row r="2" spans="1:20" s="3" customFormat="1" ht="15.6" customHeight="1" x14ac:dyDescent="0.25">
      <c r="B2" s="36"/>
      <c r="D2" s="36"/>
      <c r="E2" s="36"/>
      <c r="F2" s="36"/>
      <c r="G2" s="36"/>
      <c r="H2" s="36"/>
    </row>
    <row r="3" spans="1:20" s="6" customFormat="1" x14ac:dyDescent="0.25">
      <c r="D3" s="136" t="s">
        <v>1</v>
      </c>
      <c r="E3" s="137"/>
      <c r="F3" s="137"/>
      <c r="G3" s="137"/>
      <c r="H3" s="138"/>
      <c r="J3" s="163" t="s">
        <v>9</v>
      </c>
      <c r="K3" s="164"/>
      <c r="L3" s="164"/>
      <c r="M3" s="164"/>
      <c r="N3" s="164"/>
      <c r="O3" s="165"/>
      <c r="P3" s="19"/>
    </row>
    <row r="4" spans="1:20" s="6" customFormat="1" ht="14.45" customHeight="1" x14ac:dyDescent="0.25">
      <c r="B4" s="9"/>
      <c r="D4" s="142">
        <v>1284</v>
      </c>
      <c r="E4" s="143"/>
      <c r="F4" s="143"/>
      <c r="G4" s="143"/>
      <c r="H4" s="144"/>
      <c r="J4" s="176" t="s">
        <v>10</v>
      </c>
      <c r="K4" s="177"/>
      <c r="L4" s="177"/>
      <c r="M4" s="177"/>
      <c r="N4" s="177"/>
      <c r="O4" s="178"/>
      <c r="P4" s="19"/>
    </row>
    <row r="5" spans="1:20" s="6" customFormat="1" ht="14.45" customHeight="1" x14ac:dyDescent="0.25">
      <c r="B5" s="14" t="s">
        <v>3</v>
      </c>
      <c r="D5" s="16">
        <v>0.05</v>
      </c>
      <c r="E5" s="16"/>
      <c r="F5" s="16">
        <v>0.5</v>
      </c>
      <c r="G5" s="16"/>
      <c r="H5" s="16">
        <v>2.5</v>
      </c>
      <c r="I5" s="34"/>
      <c r="J5" s="90" t="s">
        <v>8</v>
      </c>
      <c r="K5" s="59" t="s">
        <v>11</v>
      </c>
      <c r="L5" s="60" t="s">
        <v>12</v>
      </c>
      <c r="M5" s="60" t="s">
        <v>13</v>
      </c>
      <c r="N5" s="60" t="s">
        <v>14</v>
      </c>
      <c r="O5" s="69" t="s">
        <v>15</v>
      </c>
      <c r="P5" s="19"/>
    </row>
    <row r="6" spans="1:20" ht="15.75" customHeight="1" x14ac:dyDescent="0.25">
      <c r="A6" s="19">
        <v>1</v>
      </c>
      <c r="B6" s="49">
        <v>-15.320722379565604</v>
      </c>
      <c r="C6" s="19">
        <v>2</v>
      </c>
      <c r="D6" s="49">
        <v>2.5231533409432076</v>
      </c>
      <c r="E6" s="19">
        <v>3</v>
      </c>
      <c r="F6" s="49">
        <v>2.0964085633492786</v>
      </c>
      <c r="G6" s="19">
        <v>4</v>
      </c>
      <c r="H6" s="49">
        <v>39.735464186658106</v>
      </c>
      <c r="J6" s="70" t="s">
        <v>16</v>
      </c>
      <c r="K6" s="67">
        <v>11928.022694677869</v>
      </c>
      <c r="L6" s="63">
        <v>3</v>
      </c>
      <c r="M6" s="63">
        <v>3976.0075648926231</v>
      </c>
      <c r="N6" s="64">
        <v>11.797201434494172</v>
      </c>
      <c r="O6" s="71">
        <v>3.0190021747689055E-6</v>
      </c>
    </row>
    <row r="7" spans="1:20" ht="15.75" customHeight="1" x14ac:dyDescent="0.25">
      <c r="A7" s="19">
        <v>1</v>
      </c>
      <c r="B7" s="49">
        <v>11.580398418661881</v>
      </c>
      <c r="C7" s="19">
        <v>2</v>
      </c>
      <c r="D7" s="49">
        <v>46.363372574960394</v>
      </c>
      <c r="E7" s="19">
        <v>3</v>
      </c>
      <c r="F7" s="49">
        <v>49.016613054713325</v>
      </c>
      <c r="G7" s="19">
        <v>4</v>
      </c>
      <c r="H7" s="49">
        <v>49.011076525765297</v>
      </c>
      <c r="J7" s="72" t="s">
        <v>17</v>
      </c>
      <c r="K7" s="68">
        <v>21569.902452380949</v>
      </c>
      <c r="L7" s="65">
        <v>64</v>
      </c>
      <c r="M7" s="65">
        <v>337.02972581845233</v>
      </c>
      <c r="N7" s="66"/>
      <c r="O7" s="73"/>
    </row>
    <row r="8" spans="1:20" ht="15.75" customHeight="1" x14ac:dyDescent="0.25">
      <c r="A8" s="19">
        <v>1</v>
      </c>
      <c r="B8" s="49">
        <v>13.399687599128102</v>
      </c>
      <c r="C8" s="19">
        <v>2</v>
      </c>
      <c r="D8" s="49">
        <v>35.922784244069078</v>
      </c>
      <c r="E8" s="19">
        <v>3</v>
      </c>
      <c r="F8" s="49">
        <v>34.467997233441729</v>
      </c>
      <c r="G8" s="19">
        <v>4</v>
      </c>
      <c r="H8" s="49">
        <v>43.04510315707671</v>
      </c>
      <c r="J8" s="74" t="s">
        <v>18</v>
      </c>
      <c r="K8" s="78">
        <v>33497.925147058821</v>
      </c>
      <c r="L8" s="75">
        <v>67</v>
      </c>
      <c r="M8" s="76"/>
      <c r="N8" s="76"/>
      <c r="O8" s="77"/>
    </row>
    <row r="9" spans="1:20" ht="15.75" customHeight="1" x14ac:dyDescent="0.25">
      <c r="A9" s="19">
        <v>1</v>
      </c>
      <c r="B9" s="49">
        <v>6.696334133786948</v>
      </c>
      <c r="C9" s="19">
        <v>2</v>
      </c>
      <c r="D9" s="49">
        <v>5.5572988492318673</v>
      </c>
      <c r="E9" s="19">
        <v>3</v>
      </c>
      <c r="F9" s="49">
        <v>16.37714707649392</v>
      </c>
      <c r="G9" s="19">
        <v>4</v>
      </c>
      <c r="H9" s="49">
        <v>33.325007531200967</v>
      </c>
    </row>
    <row r="10" spans="1:20" ht="15.75" customHeight="1" x14ac:dyDescent="0.25">
      <c r="A10" s="19">
        <v>1</v>
      </c>
      <c r="B10" s="49">
        <v>-22.288220466607395</v>
      </c>
      <c r="C10" s="19">
        <v>2</v>
      </c>
      <c r="D10" s="49">
        <v>2.3617496593856755</v>
      </c>
      <c r="E10" s="19">
        <v>3</v>
      </c>
      <c r="F10" s="49">
        <v>5.2566429327242741</v>
      </c>
      <c r="G10" s="19">
        <v>4</v>
      </c>
      <c r="H10" s="49">
        <v>29.026736602402341</v>
      </c>
      <c r="J10" s="179" t="s">
        <v>10</v>
      </c>
      <c r="K10" s="180"/>
      <c r="L10" s="180"/>
      <c r="M10" s="181"/>
      <c r="P10" s="163" t="s">
        <v>10</v>
      </c>
      <c r="Q10" s="164"/>
      <c r="R10" s="164"/>
      <c r="S10" s="164"/>
      <c r="T10" s="165"/>
    </row>
    <row r="11" spans="1:20" ht="15.75" customHeight="1" x14ac:dyDescent="0.25">
      <c r="A11" s="19">
        <v>1</v>
      </c>
      <c r="B11" s="49">
        <v>-1.4388156050925542</v>
      </c>
      <c r="C11" s="19">
        <v>2</v>
      </c>
      <c r="D11" s="49">
        <v>1.9208322988690609</v>
      </c>
      <c r="E11" s="19">
        <v>3</v>
      </c>
      <c r="F11" s="49">
        <v>36.617633218085004</v>
      </c>
      <c r="G11" s="19">
        <v>4</v>
      </c>
      <c r="H11" s="49">
        <v>53.056033164199434</v>
      </c>
      <c r="J11" s="154" t="s">
        <v>28</v>
      </c>
      <c r="K11" s="155"/>
      <c r="L11" s="155"/>
      <c r="M11" s="156"/>
      <c r="P11" s="166" t="s">
        <v>28</v>
      </c>
      <c r="Q11" s="167"/>
      <c r="R11" s="167"/>
      <c r="S11" s="167"/>
      <c r="T11" s="168"/>
    </row>
    <row r="12" spans="1:20" ht="15.75" customHeight="1" x14ac:dyDescent="0.25">
      <c r="A12" s="19">
        <v>1</v>
      </c>
      <c r="B12" s="49">
        <v>7.3713382996885857</v>
      </c>
      <c r="C12" s="19">
        <v>2</v>
      </c>
      <c r="D12" s="49">
        <v>-19.493127746663205</v>
      </c>
      <c r="E12" s="19">
        <v>3</v>
      </c>
      <c r="F12" s="49">
        <v>43.341951163209849</v>
      </c>
      <c r="G12" s="19">
        <v>4</v>
      </c>
      <c r="H12" s="49">
        <v>44.578930316596079</v>
      </c>
      <c r="J12" s="157" t="s">
        <v>19</v>
      </c>
      <c r="K12" s="159" t="s">
        <v>20</v>
      </c>
      <c r="L12" s="161" t="s">
        <v>31</v>
      </c>
      <c r="M12" s="162"/>
      <c r="P12" s="169" t="s">
        <v>19</v>
      </c>
      <c r="Q12" s="171" t="s">
        <v>20</v>
      </c>
      <c r="R12" s="173" t="s">
        <v>29</v>
      </c>
      <c r="S12" s="174"/>
      <c r="T12" s="175"/>
    </row>
    <row r="13" spans="1:20" ht="15.75" customHeight="1" x14ac:dyDescent="0.25">
      <c r="A13" s="19">
        <v>1</v>
      </c>
      <c r="B13" s="49">
        <v>7.7911795099994778</v>
      </c>
      <c r="C13" s="19">
        <v>2</v>
      </c>
      <c r="D13" s="49">
        <v>33.24175108933651</v>
      </c>
      <c r="E13" s="19">
        <v>3</v>
      </c>
      <c r="F13" s="49">
        <v>52.436504703640729</v>
      </c>
      <c r="G13" s="19">
        <v>4</v>
      </c>
      <c r="H13" s="49">
        <v>44.905780233626274</v>
      </c>
      <c r="J13" s="158"/>
      <c r="K13" s="160"/>
      <c r="L13" s="91" t="s">
        <v>22</v>
      </c>
      <c r="M13" s="97" t="s">
        <v>23</v>
      </c>
      <c r="P13" s="170"/>
      <c r="Q13" s="172"/>
      <c r="R13" s="61" t="s">
        <v>22</v>
      </c>
      <c r="S13" s="61" t="s">
        <v>23</v>
      </c>
      <c r="T13" s="81" t="s">
        <v>24</v>
      </c>
    </row>
    <row r="14" spans="1:20" ht="15.75" customHeight="1" x14ac:dyDescent="0.25">
      <c r="A14" s="19">
        <v>1</v>
      </c>
      <c r="B14" s="49">
        <v>-9.6489736775003241</v>
      </c>
      <c r="C14" s="19">
        <v>2</v>
      </c>
      <c r="D14" s="49">
        <v>-17.646302707263953</v>
      </c>
      <c r="E14" s="19">
        <v>3</v>
      </c>
      <c r="F14" s="49">
        <v>20.199823042158975</v>
      </c>
      <c r="G14" s="19">
        <v>4</v>
      </c>
      <c r="H14" s="49">
        <v>62.027546826152424</v>
      </c>
      <c r="J14" s="98" t="s">
        <v>3</v>
      </c>
      <c r="K14" s="92">
        <v>28</v>
      </c>
      <c r="L14" s="94">
        <v>1.0714285714285612E-2</v>
      </c>
      <c r="M14" s="99"/>
      <c r="P14" s="70" t="s">
        <v>3</v>
      </c>
      <c r="Q14" s="67">
        <v>28</v>
      </c>
      <c r="R14" s="79">
        <v>1.0714285714285612E-2</v>
      </c>
      <c r="S14" s="85"/>
      <c r="T14" s="86"/>
    </row>
    <row r="15" spans="1:20" ht="15.75" customHeight="1" x14ac:dyDescent="0.25">
      <c r="A15" s="19">
        <v>1</v>
      </c>
      <c r="B15" s="49">
        <v>1.8577941675008665</v>
      </c>
      <c r="C15" s="19">
        <v>2</v>
      </c>
      <c r="D15" s="49">
        <v>17.457473617107848</v>
      </c>
      <c r="E15" s="19">
        <v>3</v>
      </c>
      <c r="F15" s="49">
        <v>39.410423323837115</v>
      </c>
      <c r="G15" s="19">
        <v>4</v>
      </c>
      <c r="H15" s="49">
        <v>-1.4118114933386405</v>
      </c>
      <c r="J15" s="100" t="s">
        <v>26</v>
      </c>
      <c r="K15" s="93">
        <v>10</v>
      </c>
      <c r="L15" s="95">
        <v>10.830000000000002</v>
      </c>
      <c r="M15" s="101"/>
      <c r="P15" s="72" t="s">
        <v>26</v>
      </c>
      <c r="Q15" s="68">
        <v>10</v>
      </c>
      <c r="R15" s="80">
        <v>10.830000000000002</v>
      </c>
      <c r="S15" s="87">
        <v>10.830000000000002</v>
      </c>
      <c r="T15" s="88"/>
    </row>
    <row r="16" spans="1:20" ht="15.75" customHeight="1" x14ac:dyDescent="0.25">
      <c r="A16" s="19">
        <v>1</v>
      </c>
      <c r="B16" s="49">
        <v>-1.8464862462256277</v>
      </c>
      <c r="D16" s="20"/>
      <c r="E16" s="19">
        <v>3</v>
      </c>
      <c r="F16" s="49">
        <v>52.535411448769139</v>
      </c>
      <c r="G16" s="19">
        <v>4</v>
      </c>
      <c r="H16" s="49">
        <v>-7.6009146947703377</v>
      </c>
      <c r="J16" s="100" t="s">
        <v>25</v>
      </c>
      <c r="K16" s="93">
        <v>15</v>
      </c>
      <c r="L16" s="96"/>
      <c r="M16" s="102">
        <v>24.953333333333326</v>
      </c>
      <c r="P16" s="72" t="s">
        <v>25</v>
      </c>
      <c r="Q16" s="68">
        <v>15</v>
      </c>
      <c r="R16" s="87"/>
      <c r="S16" s="80">
        <v>24.953333333333326</v>
      </c>
      <c r="T16" s="88">
        <v>24.953333333333326</v>
      </c>
    </row>
    <row r="17" spans="1:20" ht="15.75" customHeight="1" x14ac:dyDescent="0.25">
      <c r="A17" s="19">
        <v>1</v>
      </c>
      <c r="B17" s="49">
        <v>0.56627655013783662</v>
      </c>
      <c r="D17" s="20"/>
      <c r="E17" s="19">
        <v>3</v>
      </c>
      <c r="F17" s="49">
        <v>16.469182646339835</v>
      </c>
      <c r="G17" s="19">
        <v>4</v>
      </c>
      <c r="H17" s="49">
        <v>-6.3332670511036042</v>
      </c>
      <c r="J17" s="100" t="s">
        <v>27</v>
      </c>
      <c r="K17" s="93">
        <v>15</v>
      </c>
      <c r="L17" s="96"/>
      <c r="M17" s="102">
        <v>31.413333333333334</v>
      </c>
      <c r="P17" s="72" t="s">
        <v>27</v>
      </c>
      <c r="Q17" s="68">
        <v>15</v>
      </c>
      <c r="R17" s="87"/>
      <c r="S17" s="87"/>
      <c r="T17" s="89">
        <v>31.413333333333334</v>
      </c>
    </row>
    <row r="18" spans="1:20" ht="15.75" customHeight="1" x14ac:dyDescent="0.25">
      <c r="A18" s="19">
        <v>1</v>
      </c>
      <c r="B18" s="49">
        <v>1.2802096960877791</v>
      </c>
      <c r="D18" s="20"/>
      <c r="E18" s="19">
        <v>3</v>
      </c>
      <c r="F18" s="49">
        <v>41.090504475697458</v>
      </c>
      <c r="G18" s="19">
        <v>4</v>
      </c>
      <c r="H18" s="49">
        <v>16.916882083913297</v>
      </c>
      <c r="J18" s="103" t="s">
        <v>15</v>
      </c>
      <c r="K18" s="104"/>
      <c r="L18" s="105">
        <v>0.11301877064721766</v>
      </c>
      <c r="M18" s="106">
        <v>0.34096879457544782</v>
      </c>
      <c r="P18" s="74" t="s">
        <v>15</v>
      </c>
      <c r="Q18" s="82"/>
      <c r="R18" s="83">
        <v>0.11301877064721766</v>
      </c>
      <c r="S18" s="83">
        <v>3.9903465770334989E-2</v>
      </c>
      <c r="T18" s="84">
        <v>0.34096879457544782</v>
      </c>
    </row>
    <row r="19" spans="1:20" ht="15.75" customHeight="1" x14ac:dyDescent="0.25">
      <c r="A19" s="19">
        <v>1</v>
      </c>
      <c r="B19" s="49">
        <v>-8.7643571546910959</v>
      </c>
      <c r="D19" s="19"/>
      <c r="E19" s="19">
        <v>3</v>
      </c>
      <c r="F19" s="49">
        <v>33.86918085925587</v>
      </c>
      <c r="G19" s="19">
        <v>4</v>
      </c>
      <c r="H19" s="49">
        <v>-11.1055875919666</v>
      </c>
    </row>
    <row r="20" spans="1:20" ht="15.75" customHeight="1" x14ac:dyDescent="0.25">
      <c r="A20" s="19">
        <v>1</v>
      </c>
      <c r="B20" s="49">
        <v>-8.5283405766871496</v>
      </c>
      <c r="D20" s="19"/>
      <c r="E20" s="19">
        <v>3</v>
      </c>
      <c r="F20" s="49">
        <v>27.96178575841045</v>
      </c>
      <c r="G20" s="19">
        <v>4</v>
      </c>
      <c r="H20" s="49">
        <v>-14.833963014515813</v>
      </c>
    </row>
    <row r="21" spans="1:20" ht="15.75" customHeight="1" x14ac:dyDescent="0.25">
      <c r="A21" s="19">
        <v>1</v>
      </c>
      <c r="B21" s="49">
        <v>-17.438679617996222</v>
      </c>
      <c r="D21" s="19"/>
      <c r="E21" s="19"/>
      <c r="F21" s="19"/>
      <c r="G21" s="19"/>
      <c r="H21" s="19"/>
    </row>
    <row r="22" spans="1:20" ht="15.75" customHeight="1" x14ac:dyDescent="0.25">
      <c r="A22" s="19">
        <v>1</v>
      </c>
      <c r="B22" s="49">
        <v>5.1673486252703125</v>
      </c>
      <c r="D22" s="19"/>
      <c r="E22" s="19"/>
      <c r="F22" s="19"/>
      <c r="G22" s="19"/>
      <c r="H22" s="19"/>
    </row>
    <row r="23" spans="1:20" ht="15.75" customHeight="1" x14ac:dyDescent="0.25">
      <c r="A23" s="19">
        <v>1</v>
      </c>
      <c r="B23" s="49">
        <v>-7.5718967091507077</v>
      </c>
      <c r="D23" s="19"/>
      <c r="E23" s="19"/>
      <c r="F23" s="19"/>
      <c r="G23" s="19"/>
      <c r="H23" s="20"/>
    </row>
    <row r="24" spans="1:20" ht="15.75" customHeight="1" x14ac:dyDescent="0.25">
      <c r="A24" s="19">
        <v>1</v>
      </c>
      <c r="B24" s="49">
        <v>15.014525239152304</v>
      </c>
      <c r="D24" s="19"/>
      <c r="E24" s="19"/>
      <c r="F24" s="19"/>
      <c r="G24" s="19"/>
      <c r="H24" s="20"/>
      <c r="J24" s="41"/>
      <c r="L24" s="41"/>
    </row>
    <row r="25" spans="1:20" ht="15.75" customHeight="1" x14ac:dyDescent="0.25">
      <c r="A25" s="19">
        <v>1</v>
      </c>
      <c r="B25" s="49">
        <v>12.913003152658145</v>
      </c>
      <c r="D25" s="19"/>
      <c r="E25" s="19"/>
      <c r="F25" s="19"/>
      <c r="G25" s="19"/>
      <c r="H25" s="20"/>
      <c r="J25" s="41"/>
      <c r="L25" s="41"/>
    </row>
    <row r="26" spans="1:20" ht="15.75" customHeight="1" x14ac:dyDescent="0.25">
      <c r="A26" s="19">
        <v>1</v>
      </c>
      <c r="B26" s="49">
        <v>17.093913687584568</v>
      </c>
      <c r="D26" s="19"/>
      <c r="E26" s="19"/>
      <c r="F26" s="19"/>
      <c r="G26" s="19"/>
      <c r="H26" s="20"/>
      <c r="J26" s="41"/>
      <c r="L26" s="41"/>
    </row>
    <row r="27" spans="1:20" ht="15.75" customHeight="1" x14ac:dyDescent="0.25">
      <c r="A27" s="19">
        <v>1</v>
      </c>
      <c r="B27" s="49">
        <v>-7.8855166461401591</v>
      </c>
      <c r="D27" s="19"/>
      <c r="E27" s="19"/>
      <c r="F27" s="19"/>
      <c r="G27" s="19"/>
      <c r="H27" s="20"/>
      <c r="J27" s="41"/>
      <c r="L27" s="41"/>
    </row>
    <row r="28" spans="1:20" ht="15.75" customHeight="1" x14ac:dyDescent="0.25">
      <c r="A28" s="19">
        <v>1</v>
      </c>
      <c r="B28" s="49">
        <v>-9.3907489196776606</v>
      </c>
      <c r="D28" s="19"/>
      <c r="E28" s="19"/>
      <c r="F28" s="19"/>
      <c r="G28" s="19"/>
      <c r="H28" s="20"/>
      <c r="J28" s="41"/>
      <c r="L28" s="41"/>
    </row>
    <row r="29" spans="1:20" ht="15.75" customHeight="1" x14ac:dyDescent="0.25">
      <c r="A29" s="19">
        <v>1</v>
      </c>
      <c r="B29" s="49">
        <v>14.576817825665515</v>
      </c>
      <c r="D29" s="20"/>
      <c r="E29" s="20"/>
      <c r="F29" s="19"/>
      <c r="G29" s="19"/>
      <c r="H29" s="20"/>
      <c r="J29" s="41"/>
      <c r="L29" s="41"/>
    </row>
    <row r="30" spans="1:20" ht="15.75" customHeight="1" x14ac:dyDescent="0.25">
      <c r="A30" s="19">
        <v>1</v>
      </c>
      <c r="B30" s="49">
        <v>-5.1860689059878444</v>
      </c>
      <c r="D30" s="20"/>
      <c r="E30" s="20"/>
      <c r="F30" s="19"/>
      <c r="G30" s="19"/>
      <c r="H30" s="20"/>
      <c r="J30" s="41"/>
      <c r="L30" s="41"/>
    </row>
    <row r="31" spans="1:20" ht="15.75" customHeight="1" x14ac:dyDescent="0.25">
      <c r="A31" s="19">
        <v>1</v>
      </c>
      <c r="B31" s="49">
        <v>-17.473652813680658</v>
      </c>
      <c r="D31" s="20"/>
      <c r="E31" s="20"/>
      <c r="F31" s="19"/>
      <c r="G31" s="19"/>
      <c r="H31" s="20"/>
      <c r="J31" s="41"/>
      <c r="L31" s="41"/>
    </row>
    <row r="32" spans="1:20" ht="15.75" customHeight="1" x14ac:dyDescent="0.25">
      <c r="A32" s="19">
        <v>1</v>
      </c>
      <c r="B32" s="49">
        <v>-3.0821236826406886</v>
      </c>
      <c r="D32" s="20"/>
      <c r="E32" s="20"/>
      <c r="F32" s="19"/>
      <c r="G32" s="19"/>
      <c r="H32" s="20"/>
      <c r="J32" s="41"/>
      <c r="L32" s="41"/>
    </row>
    <row r="33" spans="1:8" ht="15.75" customHeight="1" x14ac:dyDescent="0.25">
      <c r="A33" s="19">
        <v>1</v>
      </c>
      <c r="B33" s="49">
        <v>20.555776496321332</v>
      </c>
      <c r="D33" s="19"/>
      <c r="E33" s="19"/>
      <c r="F33" s="20"/>
      <c r="G33" s="20"/>
      <c r="H33" s="20"/>
    </row>
    <row r="34" spans="1:8" ht="15.75" customHeight="1" x14ac:dyDescent="0.25">
      <c r="B34" s="19"/>
      <c r="H34" s="19"/>
    </row>
    <row r="35" spans="1:8" ht="15.75" customHeight="1" x14ac:dyDescent="0.25">
      <c r="B35" s="19"/>
      <c r="H35" s="19"/>
    </row>
    <row r="36" spans="1:8" ht="15.75" customHeight="1" x14ac:dyDescent="0.25">
      <c r="B36" s="19"/>
      <c r="H36" s="19"/>
    </row>
    <row r="37" spans="1:8" ht="15.75" customHeight="1" x14ac:dyDescent="0.25"/>
    <row r="38" spans="1:8" ht="15.75" customHeight="1" x14ac:dyDescent="0.25">
      <c r="F38" s="58"/>
      <c r="G38" s="58"/>
      <c r="H38" s="58"/>
    </row>
  </sheetData>
  <mergeCells count="14">
    <mergeCell ref="D3:H3"/>
    <mergeCell ref="D4:H4"/>
    <mergeCell ref="J3:O3"/>
    <mergeCell ref="J4:O4"/>
    <mergeCell ref="J10:M10"/>
    <mergeCell ref="J11:M11"/>
    <mergeCell ref="J12:J13"/>
    <mergeCell ref="K12:K13"/>
    <mergeCell ref="L12:M12"/>
    <mergeCell ref="P10:T10"/>
    <mergeCell ref="P11:T11"/>
    <mergeCell ref="P12:P13"/>
    <mergeCell ref="Q12:Q13"/>
    <mergeCell ref="R12:T12"/>
  </mergeCells>
  <pageMargins left="0.7" right="0.7" top="0.75" bottom="0.75" header="0.3" footer="0.3"/>
  <pageSetup paperSize="9" scale="62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workbookViewId="0">
      <selection activeCell="J25" sqref="J25"/>
    </sheetView>
  </sheetViews>
  <sheetFormatPr defaultColWidth="9.140625" defaultRowHeight="15" x14ac:dyDescent="0.25"/>
  <cols>
    <col min="1" max="1" width="6.28515625" style="19" customWidth="1"/>
    <col min="2" max="3" width="6.140625" style="19" customWidth="1"/>
    <col min="4" max="5" width="7.7109375" style="31" customWidth="1"/>
    <col min="6" max="8" width="7.28515625" style="31" customWidth="1"/>
    <col min="9" max="9" width="10.42578125" style="19" bestFit="1" customWidth="1"/>
    <col min="10" max="10" width="16.5703125" style="40" customWidth="1"/>
    <col min="11" max="11" width="9.5703125" style="40" bestFit="1" customWidth="1"/>
    <col min="12" max="15" width="9.28515625" style="40" bestFit="1" customWidth="1"/>
    <col min="16" max="16" width="9.140625" style="40"/>
    <col min="17" max="17" width="14.5703125" style="40" customWidth="1"/>
    <col min="18" max="21" width="9.28515625" style="40" bestFit="1" customWidth="1"/>
    <col min="22" max="16384" width="9.140625" style="19"/>
  </cols>
  <sheetData>
    <row r="1" spans="1:21" s="3" customFormat="1" ht="15.6" customHeight="1" x14ac:dyDescent="0.25">
      <c r="B1" s="1" t="s">
        <v>35</v>
      </c>
      <c r="C1" s="1"/>
      <c r="D1" s="4"/>
      <c r="E1" s="4"/>
      <c r="F1" s="4"/>
      <c r="G1" s="4"/>
      <c r="H1" s="4"/>
      <c r="J1" s="36"/>
      <c r="K1" s="62"/>
      <c r="L1" s="62"/>
      <c r="M1" s="62"/>
      <c r="N1" s="62"/>
      <c r="O1" s="62"/>
      <c r="P1" s="36"/>
      <c r="Q1" s="36"/>
      <c r="R1" s="62"/>
      <c r="S1" s="62"/>
      <c r="T1" s="62"/>
      <c r="U1" s="62"/>
    </row>
    <row r="2" spans="1:21" s="3" customFormat="1" ht="15.6" customHeight="1" x14ac:dyDescent="0.25">
      <c r="D2" s="4"/>
      <c r="E2" s="4"/>
      <c r="F2" s="4"/>
      <c r="G2" s="4"/>
      <c r="H2" s="4"/>
      <c r="J2" s="36"/>
      <c r="K2" s="62"/>
      <c r="L2" s="62"/>
      <c r="M2" s="62"/>
      <c r="N2" s="62"/>
      <c r="O2" s="62"/>
      <c r="P2" s="40"/>
      <c r="Q2" s="40"/>
      <c r="R2" s="62"/>
      <c r="S2" s="62"/>
      <c r="T2" s="62"/>
      <c r="U2" s="62"/>
    </row>
    <row r="3" spans="1:21" s="6" customFormat="1" x14ac:dyDescent="0.25">
      <c r="D3" s="136" t="s">
        <v>1</v>
      </c>
      <c r="E3" s="137"/>
      <c r="F3" s="137"/>
      <c r="G3" s="137"/>
      <c r="H3" s="138"/>
      <c r="J3" s="163" t="s">
        <v>9</v>
      </c>
      <c r="K3" s="164"/>
      <c r="L3" s="164"/>
      <c r="M3" s="164"/>
      <c r="N3" s="164"/>
      <c r="O3" s="165"/>
      <c r="P3" s="40"/>
      <c r="Q3" s="40"/>
    </row>
    <row r="4" spans="1:21" s="6" customFormat="1" ht="14.45" customHeight="1" x14ac:dyDescent="0.25">
      <c r="B4" s="9"/>
      <c r="C4" s="9"/>
      <c r="D4" s="142">
        <v>1284</v>
      </c>
      <c r="E4" s="143"/>
      <c r="F4" s="143"/>
      <c r="G4" s="143"/>
      <c r="H4" s="144"/>
      <c r="J4" s="176" t="s">
        <v>10</v>
      </c>
      <c r="K4" s="177"/>
      <c r="L4" s="177"/>
      <c r="M4" s="177"/>
      <c r="N4" s="177"/>
      <c r="O4" s="178"/>
      <c r="P4" s="40"/>
      <c r="Q4" s="40"/>
    </row>
    <row r="5" spans="1:21" s="6" customFormat="1" ht="14.45" customHeight="1" x14ac:dyDescent="0.25">
      <c r="B5" s="14" t="s">
        <v>3</v>
      </c>
      <c r="C5" s="14"/>
      <c r="D5" s="14">
        <v>0.05</v>
      </c>
      <c r="E5" s="14"/>
      <c r="F5" s="14">
        <v>0.5</v>
      </c>
      <c r="G5" s="14"/>
      <c r="H5" s="14">
        <v>2.5</v>
      </c>
      <c r="I5" s="34"/>
      <c r="J5" s="170" t="s">
        <v>8</v>
      </c>
      <c r="K5" s="59" t="s">
        <v>11</v>
      </c>
      <c r="L5" s="60" t="s">
        <v>12</v>
      </c>
      <c r="M5" s="60" t="s">
        <v>13</v>
      </c>
      <c r="N5" s="60" t="s">
        <v>14</v>
      </c>
      <c r="O5" s="69" t="s">
        <v>15</v>
      </c>
      <c r="P5" s="40"/>
      <c r="Q5" s="40"/>
    </row>
    <row r="6" spans="1:21" ht="15.75" customHeight="1" x14ac:dyDescent="0.25">
      <c r="A6" s="19">
        <v>1</v>
      </c>
      <c r="B6" s="22">
        <v>-16.789855165860612</v>
      </c>
      <c r="C6" s="19">
        <v>2</v>
      </c>
      <c r="D6" s="22">
        <v>11.374666991878518</v>
      </c>
      <c r="E6" s="19">
        <v>3</v>
      </c>
      <c r="F6" s="22">
        <v>57.677150313261706</v>
      </c>
      <c r="G6" s="19">
        <v>4</v>
      </c>
      <c r="H6" s="22">
        <v>33.151151595104849</v>
      </c>
      <c r="J6" s="70" t="s">
        <v>16</v>
      </c>
      <c r="K6" s="67">
        <v>13567.519187908867</v>
      </c>
      <c r="L6" s="63">
        <v>3</v>
      </c>
      <c r="M6" s="63">
        <v>4522.5063959696226</v>
      </c>
      <c r="N6" s="64">
        <v>15.325791351715484</v>
      </c>
      <c r="O6" s="71">
        <v>1.8580540048831554E-7</v>
      </c>
    </row>
    <row r="7" spans="1:21" ht="15.75" customHeight="1" x14ac:dyDescent="0.25">
      <c r="A7" s="19">
        <v>1</v>
      </c>
      <c r="B7" s="22">
        <v>4.4169469756836559</v>
      </c>
      <c r="C7" s="19">
        <v>2</v>
      </c>
      <c r="D7" s="22">
        <v>49.598519573765579</v>
      </c>
      <c r="E7" s="19">
        <v>3</v>
      </c>
      <c r="F7" s="22">
        <v>74.200235166881981</v>
      </c>
      <c r="G7" s="19">
        <v>4</v>
      </c>
      <c r="H7" s="22">
        <v>-3.5700171200611037</v>
      </c>
      <c r="J7" s="72" t="s">
        <v>17</v>
      </c>
      <c r="K7" s="68">
        <v>17115.290489510488</v>
      </c>
      <c r="L7" s="65">
        <v>58</v>
      </c>
      <c r="M7" s="65">
        <v>295.09121533638773</v>
      </c>
      <c r="N7" s="66"/>
      <c r="O7" s="73"/>
    </row>
    <row r="8" spans="1:21" ht="15.75" customHeight="1" x14ac:dyDescent="0.25">
      <c r="A8" s="19">
        <v>1</v>
      </c>
      <c r="B8" s="22">
        <v>1.6713803402836027</v>
      </c>
      <c r="C8" s="19">
        <v>2</v>
      </c>
      <c r="D8" s="22">
        <v>53.770683194042512</v>
      </c>
      <c r="E8" s="19">
        <v>3</v>
      </c>
      <c r="F8" s="22">
        <v>23.46596751926494</v>
      </c>
      <c r="G8" s="19">
        <v>4</v>
      </c>
      <c r="H8" s="22">
        <v>-0.93890814010575419</v>
      </c>
      <c r="J8" s="74" t="s">
        <v>18</v>
      </c>
      <c r="K8" s="78">
        <v>30682.809677419355</v>
      </c>
      <c r="L8" s="75">
        <v>61</v>
      </c>
      <c r="M8" s="76"/>
      <c r="N8" s="76"/>
      <c r="O8" s="77"/>
    </row>
    <row r="9" spans="1:21" ht="15.75" customHeight="1" x14ac:dyDescent="0.25">
      <c r="A9" s="19">
        <v>1</v>
      </c>
      <c r="B9" s="22">
        <v>-0.72779143528564272</v>
      </c>
      <c r="C9" s="19">
        <v>2</v>
      </c>
      <c r="D9" s="22">
        <v>32.709074645652912</v>
      </c>
      <c r="E9" s="19">
        <v>3</v>
      </c>
      <c r="F9" s="22">
        <v>12.827717133724406</v>
      </c>
      <c r="G9" s="19">
        <v>4</v>
      </c>
      <c r="H9" s="22">
        <v>-8.1146599036203799</v>
      </c>
    </row>
    <row r="10" spans="1:21" ht="15.75" customHeight="1" x14ac:dyDescent="0.25">
      <c r="A10" s="19">
        <v>1</v>
      </c>
      <c r="B10" s="22">
        <v>7.9121369324455504</v>
      </c>
      <c r="C10" s="19">
        <v>2</v>
      </c>
      <c r="D10" s="22">
        <v>6.0617569116777767</v>
      </c>
      <c r="E10" s="19">
        <v>3</v>
      </c>
      <c r="F10" s="22">
        <v>32.602429844429999</v>
      </c>
      <c r="G10" s="19">
        <v>4</v>
      </c>
      <c r="H10" s="22">
        <v>-2.7328460809844106</v>
      </c>
      <c r="J10" s="163" t="s">
        <v>10</v>
      </c>
      <c r="K10" s="164"/>
      <c r="L10" s="164"/>
      <c r="M10" s="164"/>
      <c r="N10" s="165"/>
      <c r="Q10" s="163" t="s">
        <v>10</v>
      </c>
      <c r="R10" s="164"/>
      <c r="S10" s="164"/>
      <c r="T10" s="164"/>
      <c r="U10" s="165"/>
    </row>
    <row r="11" spans="1:21" ht="15.75" customHeight="1" x14ac:dyDescent="0.25">
      <c r="A11" s="19">
        <v>1</v>
      </c>
      <c r="B11" s="22">
        <v>3.5171823527333776</v>
      </c>
      <c r="C11" s="19">
        <v>2</v>
      </c>
      <c r="D11" s="22">
        <v>14.398672020206305</v>
      </c>
      <c r="E11" s="19">
        <v>3</v>
      </c>
      <c r="F11" s="22">
        <v>53.587099385063055</v>
      </c>
      <c r="G11" s="19">
        <v>4</v>
      </c>
      <c r="H11" s="22">
        <v>-11.104556471751476</v>
      </c>
      <c r="J11" s="166" t="s">
        <v>30</v>
      </c>
      <c r="K11" s="167"/>
      <c r="L11" s="167"/>
      <c r="M11" s="167"/>
      <c r="N11" s="168"/>
      <c r="Q11" s="166" t="s">
        <v>30</v>
      </c>
      <c r="R11" s="167"/>
      <c r="S11" s="167"/>
      <c r="T11" s="167"/>
      <c r="U11" s="168"/>
    </row>
    <row r="12" spans="1:21" ht="15.75" customHeight="1" x14ac:dyDescent="0.25">
      <c r="A12" s="19">
        <v>1</v>
      </c>
      <c r="B12" s="22">
        <v>8.239927908901338</v>
      </c>
      <c r="C12" s="19">
        <v>2</v>
      </c>
      <c r="D12" s="22">
        <v>-1.0364374139039794</v>
      </c>
      <c r="E12" s="19">
        <v>3</v>
      </c>
      <c r="F12" s="22">
        <v>18.320078964608363</v>
      </c>
      <c r="G12" s="19">
        <v>4</v>
      </c>
      <c r="H12" s="22">
        <v>24.295818894920693</v>
      </c>
      <c r="J12" s="169" t="s">
        <v>19</v>
      </c>
      <c r="K12" s="171" t="s">
        <v>20</v>
      </c>
      <c r="L12" s="173" t="s">
        <v>21</v>
      </c>
      <c r="M12" s="174"/>
      <c r="N12" s="175"/>
      <c r="Q12" s="169" t="s">
        <v>19</v>
      </c>
      <c r="R12" s="171" t="s">
        <v>20</v>
      </c>
      <c r="S12" s="173" t="s">
        <v>29</v>
      </c>
      <c r="T12" s="174"/>
      <c r="U12" s="175"/>
    </row>
    <row r="13" spans="1:21" ht="15.75" customHeight="1" x14ac:dyDescent="0.25">
      <c r="A13" s="19">
        <v>1</v>
      </c>
      <c r="B13" s="22">
        <v>4.7606318954436793</v>
      </c>
      <c r="C13" s="19">
        <v>2</v>
      </c>
      <c r="D13" s="22">
        <v>5.2379714848590044</v>
      </c>
      <c r="E13" s="19">
        <v>3</v>
      </c>
      <c r="F13" s="22">
        <v>54.541773918739977</v>
      </c>
      <c r="G13" s="19">
        <v>4</v>
      </c>
      <c r="H13" s="22">
        <v>27.104160980407876</v>
      </c>
      <c r="J13" s="170"/>
      <c r="K13" s="172"/>
      <c r="L13" s="61" t="s">
        <v>22</v>
      </c>
      <c r="M13" s="61" t="s">
        <v>23</v>
      </c>
      <c r="N13" s="81" t="s">
        <v>24</v>
      </c>
      <c r="Q13" s="170"/>
      <c r="R13" s="172"/>
      <c r="S13" s="61" t="s">
        <v>22</v>
      </c>
      <c r="T13" s="61" t="s">
        <v>23</v>
      </c>
      <c r="U13" s="81" t="s">
        <v>24</v>
      </c>
    </row>
    <row r="14" spans="1:21" ht="15.75" customHeight="1" x14ac:dyDescent="0.25">
      <c r="A14" s="19">
        <v>1</v>
      </c>
      <c r="B14" s="22">
        <v>-14.173820313079744</v>
      </c>
      <c r="C14" s="19">
        <v>2</v>
      </c>
      <c r="D14" s="22">
        <v>40.946739776348359</v>
      </c>
      <c r="E14" s="19">
        <v>3</v>
      </c>
      <c r="F14" s="22">
        <v>25.060589154242003</v>
      </c>
      <c r="G14" s="19">
        <v>4</v>
      </c>
      <c r="H14" s="22">
        <v>8.6078872427467914</v>
      </c>
      <c r="J14" s="70" t="s">
        <v>3</v>
      </c>
      <c r="K14" s="67">
        <v>27</v>
      </c>
      <c r="L14" s="79">
        <v>-6.5790994051861125E-17</v>
      </c>
      <c r="M14" s="85"/>
      <c r="N14" s="86"/>
      <c r="Q14" s="70" t="s">
        <v>3</v>
      </c>
      <c r="R14" s="67">
        <v>27</v>
      </c>
      <c r="S14" s="79">
        <v>-6.5790994051861125E-17</v>
      </c>
      <c r="T14" s="85"/>
      <c r="U14" s="86"/>
    </row>
    <row r="15" spans="1:21" ht="15.75" customHeight="1" x14ac:dyDescent="0.25">
      <c r="A15" s="19">
        <v>1</v>
      </c>
      <c r="B15" s="22">
        <v>1.1732605087347605</v>
      </c>
      <c r="C15" s="19">
        <v>2</v>
      </c>
      <c r="D15" s="22">
        <v>7.0833858668481184</v>
      </c>
      <c r="E15" s="19">
        <v>3</v>
      </c>
      <c r="F15" s="22">
        <v>31.549619246188847</v>
      </c>
      <c r="G15" s="19">
        <v>4</v>
      </c>
      <c r="H15" s="22">
        <v>12.389381585106014</v>
      </c>
      <c r="J15" s="72" t="s">
        <v>25</v>
      </c>
      <c r="K15" s="68">
        <v>11</v>
      </c>
      <c r="L15" s="80">
        <v>7.9090909090909092</v>
      </c>
      <c r="M15" s="87"/>
      <c r="N15" s="88"/>
      <c r="Q15" s="72" t="s">
        <v>25</v>
      </c>
      <c r="R15" s="68">
        <v>11</v>
      </c>
      <c r="S15" s="80">
        <v>7.9090909090909092</v>
      </c>
      <c r="T15" s="87">
        <v>7.9090909090909092</v>
      </c>
      <c r="U15" s="88"/>
    </row>
    <row r="16" spans="1:21" ht="15.75" customHeight="1" x14ac:dyDescent="0.25">
      <c r="A16" s="19">
        <v>1</v>
      </c>
      <c r="B16" s="22">
        <v>-4.6067209216808793</v>
      </c>
      <c r="C16" s="19">
        <v>2</v>
      </c>
      <c r="D16" s="22">
        <v>25.2142081097244</v>
      </c>
      <c r="E16" s="19">
        <v>3</v>
      </c>
      <c r="F16" s="22">
        <v>45.738128559670429</v>
      </c>
      <c r="G16" s="19">
        <v>4</v>
      </c>
      <c r="H16" s="22">
        <v>7.8045880865192307</v>
      </c>
      <c r="J16" s="72" t="s">
        <v>26</v>
      </c>
      <c r="K16" s="68">
        <v>11</v>
      </c>
      <c r="L16" s="87"/>
      <c r="M16" s="80">
        <v>22.309090909090909</v>
      </c>
      <c r="N16" s="88"/>
      <c r="Q16" s="72" t="s">
        <v>26</v>
      </c>
      <c r="R16" s="68">
        <v>11</v>
      </c>
      <c r="S16" s="87"/>
      <c r="T16" s="80">
        <v>22.309090909090909</v>
      </c>
      <c r="U16" s="88">
        <v>22.309090909090909</v>
      </c>
    </row>
    <row r="17" spans="1:21" ht="15.75" customHeight="1" x14ac:dyDescent="0.25">
      <c r="A17" s="19">
        <v>1</v>
      </c>
      <c r="B17" s="22">
        <v>-3.9007138444258636</v>
      </c>
      <c r="C17" s="22"/>
      <c r="D17" s="19"/>
      <c r="E17" s="19">
        <v>3</v>
      </c>
      <c r="F17" s="22">
        <v>33.060075642187975</v>
      </c>
      <c r="G17" s="19"/>
      <c r="H17" s="21"/>
      <c r="J17" s="72" t="s">
        <v>27</v>
      </c>
      <c r="K17" s="68">
        <v>13</v>
      </c>
      <c r="L17" s="87"/>
      <c r="M17" s="87"/>
      <c r="N17" s="89">
        <v>37.446153846153848</v>
      </c>
      <c r="Q17" s="72" t="s">
        <v>27</v>
      </c>
      <c r="R17" s="68">
        <v>13</v>
      </c>
      <c r="S17" s="87"/>
      <c r="T17" s="87"/>
      <c r="U17" s="89">
        <v>37.446153846153848</v>
      </c>
    </row>
    <row r="18" spans="1:21" ht="15.75" customHeight="1" x14ac:dyDescent="0.25">
      <c r="A18" s="19">
        <v>1</v>
      </c>
      <c r="B18" s="22">
        <v>8.5074347661067247</v>
      </c>
      <c r="C18" s="22"/>
      <c r="D18" s="19"/>
      <c r="E18" s="19">
        <v>3</v>
      </c>
      <c r="F18" s="22">
        <v>24.237945737154369</v>
      </c>
      <c r="G18" s="19"/>
      <c r="H18" s="21"/>
      <c r="J18" s="74" t="s">
        <v>15</v>
      </c>
      <c r="K18" s="82"/>
      <c r="L18" s="83">
        <v>0.23608444263241224</v>
      </c>
      <c r="M18" s="83">
        <v>1</v>
      </c>
      <c r="N18" s="84">
        <v>1</v>
      </c>
      <c r="Q18" s="74" t="s">
        <v>15</v>
      </c>
      <c r="R18" s="82"/>
      <c r="S18" s="83">
        <v>0.23608444263241224</v>
      </c>
      <c r="T18" s="83">
        <v>3.3345233673320207E-2</v>
      </c>
      <c r="U18" s="84">
        <v>2.5592493078766099E-2</v>
      </c>
    </row>
    <row r="19" spans="1:21" ht="15.75" customHeight="1" x14ac:dyDescent="0.25">
      <c r="A19" s="19">
        <v>1</v>
      </c>
      <c r="B19" s="22">
        <v>-17.979422183374481</v>
      </c>
      <c r="C19" s="22"/>
      <c r="D19" s="19"/>
      <c r="E19" s="19"/>
      <c r="F19" s="21"/>
      <c r="G19" s="21"/>
      <c r="H19" s="21"/>
    </row>
    <row r="20" spans="1:21" ht="15.75" customHeight="1" x14ac:dyDescent="0.25">
      <c r="A20" s="19">
        <v>1</v>
      </c>
      <c r="B20" s="22">
        <v>-19.441432992329013</v>
      </c>
      <c r="C20" s="22"/>
      <c r="D20" s="19"/>
      <c r="E20" s="19"/>
      <c r="F20" s="21"/>
      <c r="G20" s="21"/>
      <c r="H20" s="21"/>
    </row>
    <row r="21" spans="1:21" ht="15.75" customHeight="1" x14ac:dyDescent="0.25">
      <c r="A21" s="19">
        <v>1</v>
      </c>
      <c r="B21" s="22">
        <v>-20.985112762941746</v>
      </c>
      <c r="C21" s="22"/>
      <c r="D21" s="19"/>
      <c r="E21" s="19"/>
      <c r="F21" s="21"/>
      <c r="G21" s="21"/>
      <c r="H21" s="21"/>
    </row>
    <row r="22" spans="1:21" ht="15.75" customHeight="1" x14ac:dyDescent="0.25">
      <c r="A22" s="19">
        <v>1</v>
      </c>
      <c r="B22" s="22">
        <v>13.449813212018997</v>
      </c>
      <c r="C22" s="22"/>
      <c r="D22" s="21"/>
      <c r="E22" s="21"/>
      <c r="F22" s="19"/>
      <c r="G22" s="19"/>
      <c r="H22" s="21"/>
    </row>
    <row r="23" spans="1:21" ht="15.75" customHeight="1" x14ac:dyDescent="0.25">
      <c r="A23" s="19">
        <v>1</v>
      </c>
      <c r="B23" s="22">
        <v>-6.7323652584199634</v>
      </c>
      <c r="C23" s="22"/>
      <c r="D23" s="21"/>
      <c r="E23" s="21"/>
      <c r="F23" s="19"/>
      <c r="G23" s="19"/>
      <c r="H23" s="21"/>
    </row>
    <row r="24" spans="1:21" ht="15.75" customHeight="1" x14ac:dyDescent="0.25">
      <c r="A24" s="19">
        <v>1</v>
      </c>
      <c r="B24" s="22">
        <v>3.6680761654687979</v>
      </c>
      <c r="C24" s="22"/>
      <c r="D24" s="21"/>
      <c r="E24" s="21"/>
      <c r="F24" s="19"/>
      <c r="G24" s="19"/>
      <c r="H24" s="21"/>
    </row>
    <row r="25" spans="1:21" ht="15.75" customHeight="1" x14ac:dyDescent="0.25">
      <c r="A25" s="19">
        <v>1</v>
      </c>
      <c r="B25" s="22">
        <v>25.381381333147047</v>
      </c>
      <c r="C25" s="22"/>
      <c r="D25" s="21"/>
      <c r="E25" s="21"/>
      <c r="F25" s="19"/>
      <c r="G25" s="19"/>
      <c r="H25" s="21"/>
    </row>
    <row r="26" spans="1:21" ht="15.75" customHeight="1" x14ac:dyDescent="0.25">
      <c r="A26" s="19">
        <v>1</v>
      </c>
      <c r="B26" s="22">
        <v>44.032555707949392</v>
      </c>
      <c r="C26" s="22"/>
      <c r="D26" s="21"/>
      <c r="E26" s="21"/>
      <c r="F26" s="19"/>
      <c r="G26" s="19"/>
      <c r="H26" s="21"/>
    </row>
    <row r="27" spans="1:21" ht="15.75" customHeight="1" x14ac:dyDescent="0.25">
      <c r="A27" s="19">
        <v>1</v>
      </c>
      <c r="B27" s="22">
        <v>-35.281846819676161</v>
      </c>
      <c r="C27" s="22"/>
      <c r="D27" s="21"/>
      <c r="E27" s="21"/>
      <c r="F27" s="19"/>
      <c r="G27" s="19"/>
      <c r="H27" s="21"/>
    </row>
    <row r="28" spans="1:21" ht="15.75" customHeight="1" x14ac:dyDescent="0.25">
      <c r="A28" s="19">
        <v>1</v>
      </c>
      <c r="B28" s="22">
        <v>13.888353598157114</v>
      </c>
      <c r="C28" s="22"/>
      <c r="D28" s="21"/>
      <c r="E28" s="21"/>
      <c r="F28" s="19"/>
      <c r="G28" s="19"/>
      <c r="H28" s="21"/>
    </row>
    <row r="29" spans="1:21" ht="15.75" customHeight="1" x14ac:dyDescent="0.25">
      <c r="A29" s="19">
        <v>1</v>
      </c>
      <c r="B29" s="22">
        <v>-25.026824379762459</v>
      </c>
      <c r="C29" s="22"/>
      <c r="D29" s="21"/>
      <c r="E29" s="21"/>
      <c r="F29" s="19"/>
      <c r="G29" s="19"/>
      <c r="H29" s="21"/>
    </row>
    <row r="30" spans="1:21" x14ac:dyDescent="0.25">
      <c r="A30" s="19">
        <v>1</v>
      </c>
      <c r="B30" s="22">
        <v>-2.0832514200614978</v>
      </c>
      <c r="C30" s="22"/>
      <c r="D30" s="21"/>
      <c r="E30" s="21"/>
      <c r="F30" s="19"/>
      <c r="G30" s="19"/>
      <c r="H30" s="21"/>
    </row>
    <row r="31" spans="1:21" x14ac:dyDescent="0.25">
      <c r="A31" s="19">
        <v>1</v>
      </c>
      <c r="B31" s="22">
        <v>17.69451856328552</v>
      </c>
      <c r="C31" s="22"/>
      <c r="D31" s="21"/>
      <c r="E31" s="21"/>
      <c r="F31" s="21"/>
      <c r="G31" s="21"/>
      <c r="H31" s="21"/>
    </row>
    <row r="32" spans="1:21" ht="15.75" customHeight="1" x14ac:dyDescent="0.25">
      <c r="A32" s="19">
        <v>1</v>
      </c>
      <c r="B32" s="22">
        <v>9.4155572365384597</v>
      </c>
      <c r="C32" s="22"/>
      <c r="D32" s="19"/>
      <c r="E32" s="19"/>
      <c r="F32" s="21"/>
      <c r="G32" s="21"/>
      <c r="H32" s="21"/>
      <c r="J32" s="43"/>
      <c r="K32" s="43"/>
    </row>
    <row r="33" spans="4:11" ht="15.75" customHeight="1" x14ac:dyDescent="0.25">
      <c r="D33" s="19"/>
      <c r="E33" s="19"/>
      <c r="F33" s="21"/>
      <c r="G33" s="21"/>
      <c r="H33" s="21"/>
      <c r="J33" s="43"/>
      <c r="K33" s="43"/>
    </row>
    <row r="34" spans="4:11" ht="15.75" customHeight="1" x14ac:dyDescent="0.25">
      <c r="D34" s="19"/>
      <c r="E34" s="19"/>
      <c r="F34" s="21"/>
      <c r="G34" s="21"/>
      <c r="H34" s="21"/>
      <c r="J34" s="43"/>
      <c r="K34" s="43"/>
    </row>
    <row r="35" spans="4:11" ht="15.75" customHeight="1" x14ac:dyDescent="0.25">
      <c r="D35" s="19"/>
      <c r="E35" s="19"/>
      <c r="F35" s="21"/>
      <c r="G35" s="21"/>
      <c r="H35" s="21"/>
      <c r="J35" s="43"/>
      <c r="K35" s="43"/>
    </row>
    <row r="36" spans="4:11" ht="15.75" customHeight="1" x14ac:dyDescent="0.25">
      <c r="D36" s="19"/>
      <c r="E36" s="19"/>
      <c r="F36" s="21"/>
      <c r="G36" s="21"/>
      <c r="H36" s="21"/>
      <c r="K36" s="43"/>
    </row>
    <row r="37" spans="4:11" ht="15.75" customHeight="1" x14ac:dyDescent="0.25">
      <c r="D37" s="19"/>
      <c r="E37" s="19"/>
      <c r="F37" s="21"/>
      <c r="G37" s="21"/>
      <c r="H37" s="21"/>
      <c r="K37" s="43"/>
    </row>
  </sheetData>
  <mergeCells count="15">
    <mergeCell ref="D3:H3"/>
    <mergeCell ref="D4:H4"/>
    <mergeCell ref="J3:O3"/>
    <mergeCell ref="J4:O4"/>
    <mergeCell ref="J5"/>
    <mergeCell ref="J10:N10"/>
    <mergeCell ref="J11:N11"/>
    <mergeCell ref="J12:J13"/>
    <mergeCell ref="K12:K13"/>
    <mergeCell ref="L12:N12"/>
    <mergeCell ref="Q10:U10"/>
    <mergeCell ref="Q11:U11"/>
    <mergeCell ref="Q12:Q13"/>
    <mergeCell ref="R12:R13"/>
    <mergeCell ref="S12:U12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zoomScaleNormal="100" workbookViewId="0">
      <selection activeCell="J31" sqref="J31"/>
    </sheetView>
  </sheetViews>
  <sheetFormatPr defaultColWidth="9.140625" defaultRowHeight="15.75" customHeight="1" x14ac:dyDescent="0.25"/>
  <cols>
    <col min="1" max="1" width="9.140625" style="19"/>
    <col min="2" max="3" width="7.28515625" style="40" customWidth="1"/>
    <col min="4" max="4" width="6.85546875" style="19" bestFit="1" customWidth="1"/>
    <col min="5" max="5" width="6.85546875" style="19" customWidth="1"/>
    <col min="6" max="7" width="6.140625" style="19" customWidth="1"/>
    <col min="8" max="8" width="6" style="19" customWidth="1"/>
    <col min="9" max="9" width="9.140625" style="19"/>
    <col min="10" max="10" width="16" style="19" customWidth="1"/>
    <col min="11" max="15" width="9.140625" style="19"/>
    <col min="16" max="16" width="15.5703125" style="19" customWidth="1"/>
    <col min="17" max="16384" width="9.140625" style="19"/>
  </cols>
  <sheetData>
    <row r="1" spans="1:20" s="3" customFormat="1" ht="15.6" customHeight="1" x14ac:dyDescent="0.25">
      <c r="B1" s="1" t="s">
        <v>36</v>
      </c>
      <c r="C1" s="1"/>
    </row>
    <row r="2" spans="1:20" s="3" customFormat="1" ht="15.6" customHeight="1" x14ac:dyDescent="0.25">
      <c r="B2" s="36"/>
      <c r="C2" s="36"/>
    </row>
    <row r="3" spans="1:20" s="6" customFormat="1" ht="15" x14ac:dyDescent="0.25">
      <c r="D3" s="136" t="s">
        <v>1</v>
      </c>
      <c r="E3" s="137"/>
      <c r="F3" s="137"/>
      <c r="G3" s="137"/>
      <c r="H3" s="138"/>
      <c r="J3" s="163" t="s">
        <v>9</v>
      </c>
      <c r="K3" s="164"/>
      <c r="L3" s="164"/>
      <c r="M3" s="164"/>
      <c r="N3" s="164"/>
      <c r="O3" s="165"/>
    </row>
    <row r="4" spans="1:20" s="6" customFormat="1" ht="14.45" customHeight="1" x14ac:dyDescent="0.25">
      <c r="B4" s="9"/>
      <c r="C4" s="9"/>
      <c r="D4" s="142">
        <v>1284</v>
      </c>
      <c r="E4" s="143"/>
      <c r="F4" s="143"/>
      <c r="G4" s="143"/>
      <c r="H4" s="144"/>
      <c r="J4" s="176" t="s">
        <v>10</v>
      </c>
      <c r="K4" s="177"/>
      <c r="L4" s="177"/>
      <c r="M4" s="177"/>
      <c r="N4" s="177"/>
      <c r="O4" s="178"/>
    </row>
    <row r="5" spans="1:20" s="6" customFormat="1" ht="14.45" customHeight="1" x14ac:dyDescent="0.25">
      <c r="B5" s="14" t="s">
        <v>3</v>
      </c>
      <c r="C5" s="14"/>
      <c r="D5" s="14">
        <v>0.05</v>
      </c>
      <c r="E5" s="14"/>
      <c r="F5" s="14">
        <v>0.5</v>
      </c>
      <c r="G5" s="14"/>
      <c r="H5" s="14">
        <v>2.5</v>
      </c>
      <c r="I5" s="34"/>
      <c r="J5" s="90" t="s">
        <v>8</v>
      </c>
      <c r="K5" s="59" t="s">
        <v>11</v>
      </c>
      <c r="L5" s="60" t="s">
        <v>12</v>
      </c>
      <c r="M5" s="60" t="s">
        <v>13</v>
      </c>
      <c r="N5" s="60" t="s">
        <v>14</v>
      </c>
      <c r="O5" s="69" t="s">
        <v>15</v>
      </c>
    </row>
    <row r="6" spans="1:20" ht="15.75" customHeight="1" x14ac:dyDescent="0.25">
      <c r="A6" s="19">
        <v>1</v>
      </c>
      <c r="B6" s="22">
        <v>7.705122877130945</v>
      </c>
      <c r="C6" s="19">
        <v>2</v>
      </c>
      <c r="D6" s="22">
        <v>10.011004182949769</v>
      </c>
      <c r="E6" s="19">
        <v>3</v>
      </c>
      <c r="F6" s="22">
        <v>12.134977295994785</v>
      </c>
      <c r="G6" s="19">
        <v>4</v>
      </c>
      <c r="H6" s="22">
        <v>30.545401151896879</v>
      </c>
      <c r="J6" s="70" t="s">
        <v>16</v>
      </c>
      <c r="K6" s="67">
        <v>15576.605868205872</v>
      </c>
      <c r="L6" s="63">
        <v>3</v>
      </c>
      <c r="M6" s="63">
        <v>5192.201956068624</v>
      </c>
      <c r="N6" s="64">
        <v>15.409647495249502</v>
      </c>
      <c r="O6" s="71">
        <v>1.622491245339937E-7</v>
      </c>
    </row>
    <row r="7" spans="1:20" ht="15.75" customHeight="1" x14ac:dyDescent="0.25">
      <c r="A7" s="19">
        <v>1</v>
      </c>
      <c r="B7" s="22">
        <v>0.10080498536938225</v>
      </c>
      <c r="C7" s="19">
        <v>2</v>
      </c>
      <c r="D7" s="22">
        <v>38.117493144791339</v>
      </c>
      <c r="E7" s="19">
        <v>3</v>
      </c>
      <c r="F7" s="22">
        <v>47.633853266135958</v>
      </c>
      <c r="G7" s="19">
        <v>4</v>
      </c>
      <c r="H7" s="22">
        <v>25.385829606896891</v>
      </c>
      <c r="J7" s="72" t="s">
        <v>17</v>
      </c>
      <c r="K7" s="68">
        <v>19879.748417508417</v>
      </c>
      <c r="L7" s="65">
        <v>59</v>
      </c>
      <c r="M7" s="65">
        <v>336.94488843234603</v>
      </c>
      <c r="N7" s="66"/>
      <c r="O7" s="73"/>
    </row>
    <row r="8" spans="1:20" ht="15.75" customHeight="1" x14ac:dyDescent="0.25">
      <c r="A8" s="19">
        <v>1</v>
      </c>
      <c r="B8" s="22">
        <v>-8.7301756243668152</v>
      </c>
      <c r="C8" s="19">
        <v>2</v>
      </c>
      <c r="D8" s="22">
        <v>35.103992841432976</v>
      </c>
      <c r="E8" s="19">
        <v>3</v>
      </c>
      <c r="F8" s="22">
        <v>60.018867432320121</v>
      </c>
      <c r="G8" s="19">
        <v>4</v>
      </c>
      <c r="H8" s="22">
        <v>21.589109768365944</v>
      </c>
      <c r="J8" s="74" t="s">
        <v>18</v>
      </c>
      <c r="K8" s="78">
        <v>35456.354285714289</v>
      </c>
      <c r="L8" s="75">
        <v>62</v>
      </c>
      <c r="M8" s="76"/>
      <c r="N8" s="76"/>
      <c r="O8" s="77"/>
    </row>
    <row r="9" spans="1:20" ht="15.75" customHeight="1" x14ac:dyDescent="0.25">
      <c r="A9" s="19">
        <v>1</v>
      </c>
      <c r="B9" s="22">
        <v>-11.372332124712786</v>
      </c>
      <c r="C9" s="19">
        <v>2</v>
      </c>
      <c r="D9" s="22">
        <v>3.8834810190048863</v>
      </c>
      <c r="E9" s="19">
        <v>3</v>
      </c>
      <c r="F9" s="22">
        <v>34.883367094275229</v>
      </c>
      <c r="G9" s="19">
        <v>4</v>
      </c>
      <c r="H9" s="22">
        <v>25.781127082764684</v>
      </c>
    </row>
    <row r="10" spans="1:20" ht="15.75" customHeight="1" x14ac:dyDescent="0.25">
      <c r="A10" s="19">
        <v>1</v>
      </c>
      <c r="B10" s="22">
        <v>6.7299144807705238</v>
      </c>
      <c r="C10" s="19">
        <v>2</v>
      </c>
      <c r="D10" s="22">
        <v>28.410433245935078</v>
      </c>
      <c r="E10" s="19">
        <v>3</v>
      </c>
      <c r="F10" s="22">
        <v>11.262797817595395</v>
      </c>
      <c r="G10" s="19">
        <v>4</v>
      </c>
      <c r="H10" s="22">
        <v>14.779945691604215</v>
      </c>
      <c r="J10" s="179" t="s">
        <v>10</v>
      </c>
      <c r="K10" s="180"/>
      <c r="L10" s="180"/>
      <c r="M10" s="181"/>
      <c r="N10" s="40"/>
      <c r="O10" s="40"/>
      <c r="P10" s="179" t="s">
        <v>10</v>
      </c>
      <c r="Q10" s="180"/>
      <c r="R10" s="180"/>
      <c r="S10" s="181"/>
      <c r="T10" s="40"/>
    </row>
    <row r="11" spans="1:20" ht="15.75" customHeight="1" x14ac:dyDescent="0.25">
      <c r="A11" s="19">
        <v>1</v>
      </c>
      <c r="B11" s="22">
        <v>5.5666654058086991</v>
      </c>
      <c r="C11" s="19">
        <v>2</v>
      </c>
      <c r="D11" s="22">
        <v>-11.767832633405483</v>
      </c>
      <c r="E11" s="19">
        <v>3</v>
      </c>
      <c r="F11" s="22">
        <v>46.967053765503302</v>
      </c>
      <c r="G11" s="19">
        <v>4</v>
      </c>
      <c r="H11" s="22">
        <v>17.034797764498681</v>
      </c>
      <c r="J11" s="154" t="s">
        <v>30</v>
      </c>
      <c r="K11" s="155"/>
      <c r="L11" s="155"/>
      <c r="M11" s="156"/>
      <c r="N11" s="40"/>
      <c r="O11" s="40"/>
      <c r="P11" s="154" t="s">
        <v>30</v>
      </c>
      <c r="Q11" s="155"/>
      <c r="R11" s="155"/>
      <c r="S11" s="156"/>
      <c r="T11" s="40"/>
    </row>
    <row r="12" spans="1:20" ht="15.75" customHeight="1" x14ac:dyDescent="0.25">
      <c r="A12" s="19">
        <v>1</v>
      </c>
      <c r="B12" s="22">
        <v>35.2820121716857</v>
      </c>
      <c r="C12" s="19">
        <v>2</v>
      </c>
      <c r="D12" s="22">
        <v>-26.417014580502318</v>
      </c>
      <c r="E12" s="19">
        <v>3</v>
      </c>
      <c r="F12" s="22">
        <v>54.736029479308549</v>
      </c>
      <c r="G12" s="19">
        <v>4</v>
      </c>
      <c r="H12" s="22">
        <v>56.70386493221654</v>
      </c>
      <c r="J12" s="157" t="s">
        <v>19</v>
      </c>
      <c r="K12" s="159" t="s">
        <v>20</v>
      </c>
      <c r="L12" s="161" t="s">
        <v>31</v>
      </c>
      <c r="M12" s="162"/>
      <c r="N12" s="40"/>
      <c r="O12" s="40"/>
      <c r="P12" s="157" t="s">
        <v>19</v>
      </c>
      <c r="Q12" s="159" t="s">
        <v>20</v>
      </c>
      <c r="R12" s="161" t="s">
        <v>32</v>
      </c>
      <c r="S12" s="162"/>
      <c r="T12" s="40"/>
    </row>
    <row r="13" spans="1:20" ht="15.75" customHeight="1" x14ac:dyDescent="0.25">
      <c r="A13" s="19">
        <v>1</v>
      </c>
      <c r="B13" s="22">
        <v>-34.707380986497647</v>
      </c>
      <c r="C13" s="19">
        <v>2</v>
      </c>
      <c r="D13" s="22">
        <v>-23.704203108817719</v>
      </c>
      <c r="E13" s="19">
        <v>3</v>
      </c>
      <c r="F13" s="22">
        <v>49.324524478050698</v>
      </c>
      <c r="G13" s="19">
        <v>4</v>
      </c>
      <c r="H13" s="22">
        <v>40.869771326765793</v>
      </c>
      <c r="J13" s="158"/>
      <c r="K13" s="160"/>
      <c r="L13" s="91" t="s">
        <v>22</v>
      </c>
      <c r="M13" s="97" t="s">
        <v>23</v>
      </c>
      <c r="N13" s="40"/>
      <c r="O13" s="40"/>
      <c r="P13" s="158"/>
      <c r="Q13" s="160"/>
      <c r="R13" s="91" t="s">
        <v>22</v>
      </c>
      <c r="S13" s="97" t="s">
        <v>23</v>
      </c>
      <c r="T13" s="40"/>
    </row>
    <row r="14" spans="1:20" ht="15.75" customHeight="1" x14ac:dyDescent="0.25">
      <c r="A14" s="19">
        <v>1</v>
      </c>
      <c r="B14" s="22">
        <v>0.6256779163356404</v>
      </c>
      <c r="C14" s="19">
        <v>2</v>
      </c>
      <c r="D14" s="22">
        <v>3.243057509915964</v>
      </c>
      <c r="E14" s="19">
        <v>3</v>
      </c>
      <c r="F14" s="22">
        <v>12.803722038059639</v>
      </c>
      <c r="G14" s="19">
        <v>4</v>
      </c>
      <c r="H14" s="22">
        <v>18.865694804237297</v>
      </c>
      <c r="J14" s="98" t="s">
        <v>3</v>
      </c>
      <c r="K14" s="92">
        <v>27</v>
      </c>
      <c r="L14" s="94">
        <v>3.7037037037030984E-3</v>
      </c>
      <c r="M14" s="99"/>
      <c r="N14" s="40"/>
      <c r="O14" s="40"/>
      <c r="P14" s="98" t="s">
        <v>3</v>
      </c>
      <c r="Q14" s="92">
        <v>27</v>
      </c>
      <c r="R14" s="94">
        <v>3.7037037037030984E-3</v>
      </c>
      <c r="S14" s="99"/>
      <c r="T14" s="40"/>
    </row>
    <row r="15" spans="1:20" ht="15.75" customHeight="1" x14ac:dyDescent="0.25">
      <c r="A15" s="19">
        <v>1</v>
      </c>
      <c r="B15" s="22">
        <v>-1.2003091015236973</v>
      </c>
      <c r="C15" s="19">
        <v>2</v>
      </c>
      <c r="D15" s="22">
        <v>8.4878263551728566</v>
      </c>
      <c r="E15" s="19">
        <v>3</v>
      </c>
      <c r="F15" s="22">
        <v>35.780969168940196</v>
      </c>
      <c r="G15" s="19">
        <v>4</v>
      </c>
      <c r="H15" s="22">
        <v>62.622417702518888</v>
      </c>
      <c r="J15" s="100" t="s">
        <v>26</v>
      </c>
      <c r="K15" s="93">
        <v>11</v>
      </c>
      <c r="L15" s="95">
        <v>8.8636363636363651</v>
      </c>
      <c r="M15" s="101"/>
      <c r="N15" s="40"/>
      <c r="O15" s="40"/>
      <c r="P15" s="100" t="s">
        <v>26</v>
      </c>
      <c r="Q15" s="93">
        <v>11</v>
      </c>
      <c r="R15" s="95">
        <v>8.8636363636363651</v>
      </c>
      <c r="S15" s="101"/>
      <c r="T15" s="40"/>
    </row>
    <row r="16" spans="1:20" ht="15.75" customHeight="1" x14ac:dyDescent="0.25">
      <c r="A16" s="19">
        <v>1</v>
      </c>
      <c r="B16" s="22">
        <v>-7.6092813475853029</v>
      </c>
      <c r="C16" s="19">
        <v>2</v>
      </c>
      <c r="D16" s="22">
        <v>32.179713207885023</v>
      </c>
      <c r="E16" s="19">
        <v>3</v>
      </c>
      <c r="F16" s="22">
        <v>30.051020531726291</v>
      </c>
      <c r="G16" s="22"/>
      <c r="H16" s="20"/>
      <c r="J16" s="100" t="s">
        <v>25</v>
      </c>
      <c r="K16" s="93">
        <v>10</v>
      </c>
      <c r="L16" s="96"/>
      <c r="M16" s="102">
        <v>31.420000000000005</v>
      </c>
      <c r="N16" s="40"/>
      <c r="O16" s="40"/>
      <c r="P16" s="100" t="s">
        <v>25</v>
      </c>
      <c r="Q16" s="93">
        <v>10</v>
      </c>
      <c r="R16" s="96"/>
      <c r="S16" s="102">
        <v>31.420000000000005</v>
      </c>
      <c r="T16" s="40"/>
    </row>
    <row r="17" spans="1:20" ht="15.75" customHeight="1" x14ac:dyDescent="0.25">
      <c r="A17" s="19">
        <v>1</v>
      </c>
      <c r="B17" s="22">
        <v>-1.7758326567758629</v>
      </c>
      <c r="C17" s="22"/>
      <c r="E17" s="19">
        <v>3</v>
      </c>
      <c r="F17" s="22">
        <v>16.496585365571541</v>
      </c>
      <c r="G17" s="22"/>
      <c r="H17" s="20"/>
      <c r="J17" s="100" t="s">
        <v>27</v>
      </c>
      <c r="K17" s="93">
        <v>15</v>
      </c>
      <c r="L17" s="96"/>
      <c r="M17" s="102">
        <v>35.646666666666668</v>
      </c>
      <c r="N17" s="40"/>
      <c r="O17" s="40"/>
      <c r="P17" s="100" t="s">
        <v>27</v>
      </c>
      <c r="Q17" s="93">
        <v>15</v>
      </c>
      <c r="R17" s="96"/>
      <c r="S17" s="102">
        <v>35.646666666666668</v>
      </c>
      <c r="T17" s="40"/>
    </row>
    <row r="18" spans="1:20" ht="15.75" customHeight="1" x14ac:dyDescent="0.25">
      <c r="A18" s="19">
        <v>1</v>
      </c>
      <c r="B18" s="22">
        <v>9.3851140043611441</v>
      </c>
      <c r="C18" s="22"/>
      <c r="E18" s="19">
        <v>3</v>
      </c>
      <c r="F18" s="22">
        <v>27.451560626653425</v>
      </c>
      <c r="G18" s="22"/>
      <c r="J18" s="103" t="s">
        <v>15</v>
      </c>
      <c r="K18" s="104"/>
      <c r="L18" s="105">
        <v>0.21349393187046384</v>
      </c>
      <c r="M18" s="106">
        <v>0.55084360635525531</v>
      </c>
      <c r="N18" s="40"/>
      <c r="O18" s="40"/>
      <c r="P18" s="103" t="s">
        <v>15</v>
      </c>
      <c r="Q18" s="104"/>
      <c r="R18" s="105">
        <v>0.21349393187046384</v>
      </c>
      <c r="S18" s="106">
        <v>0.55084360635525531</v>
      </c>
      <c r="T18" s="40"/>
    </row>
    <row r="19" spans="1:20" ht="15.75" customHeight="1" x14ac:dyDescent="0.25">
      <c r="A19" s="19">
        <v>1</v>
      </c>
      <c r="B19" s="22">
        <v>-9.2282353751785582</v>
      </c>
      <c r="C19" s="22"/>
      <c r="D19" s="20"/>
      <c r="E19" s="19">
        <v>3</v>
      </c>
      <c r="F19" s="22">
        <v>53.296626882271539</v>
      </c>
      <c r="G19" s="22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20" ht="15.75" customHeight="1" x14ac:dyDescent="0.25">
      <c r="A20" s="19">
        <v>1</v>
      </c>
      <c r="B20" s="22">
        <v>28.202682959802473</v>
      </c>
      <c r="C20" s="22"/>
      <c r="D20" s="20"/>
      <c r="E20" s="19">
        <v>3</v>
      </c>
      <c r="F20" s="22">
        <v>41.799055019525483</v>
      </c>
      <c r="G20" s="22"/>
    </row>
    <row r="21" spans="1:20" ht="15.75" customHeight="1" x14ac:dyDescent="0.25">
      <c r="A21" s="19">
        <v>1</v>
      </c>
      <c r="B21" s="22">
        <v>12.223402033173143</v>
      </c>
      <c r="C21" s="22"/>
      <c r="D21" s="20"/>
      <c r="E21" s="20"/>
    </row>
    <row r="22" spans="1:20" ht="15.75" customHeight="1" x14ac:dyDescent="0.25">
      <c r="A22" s="19">
        <v>1</v>
      </c>
      <c r="B22" s="22">
        <v>35.426193515676005</v>
      </c>
      <c r="C22" s="22"/>
      <c r="D22" s="20"/>
      <c r="E22" s="20"/>
    </row>
    <row r="23" spans="1:20" ht="15.75" customHeight="1" x14ac:dyDescent="0.25">
      <c r="A23" s="19">
        <v>1</v>
      </c>
      <c r="B23" s="22">
        <v>18.790229811239989</v>
      </c>
      <c r="C23" s="22"/>
      <c r="D23" s="20"/>
      <c r="E23" s="20"/>
    </row>
    <row r="24" spans="1:20" ht="15.75" customHeight="1" x14ac:dyDescent="0.25">
      <c r="A24" s="19">
        <v>1</v>
      </c>
      <c r="B24" s="22">
        <v>-18.640688523741041</v>
      </c>
      <c r="C24" s="22"/>
      <c r="D24" s="20"/>
      <c r="E24" s="20"/>
    </row>
    <row r="25" spans="1:20" ht="15.75" customHeight="1" x14ac:dyDescent="0.25">
      <c r="A25" s="19">
        <v>1</v>
      </c>
      <c r="B25" s="22">
        <v>-12.292755004943086</v>
      </c>
      <c r="C25" s="22"/>
      <c r="D25" s="20"/>
      <c r="E25" s="20"/>
    </row>
    <row r="26" spans="1:20" ht="15.75" customHeight="1" x14ac:dyDescent="0.25">
      <c r="A26" s="19">
        <v>1</v>
      </c>
      <c r="B26" s="22">
        <v>-20.485197819063707</v>
      </c>
      <c r="C26" s="22"/>
      <c r="D26" s="20"/>
      <c r="E26" s="20"/>
    </row>
    <row r="27" spans="1:20" ht="15.75" customHeight="1" x14ac:dyDescent="0.25">
      <c r="A27" s="19">
        <v>1</v>
      </c>
      <c r="B27" s="22">
        <v>-32.649921116950317</v>
      </c>
      <c r="C27" s="22"/>
      <c r="D27" s="20"/>
      <c r="E27" s="20"/>
    </row>
    <row r="28" spans="1:20" ht="15.75" customHeight="1" x14ac:dyDescent="0.25">
      <c r="A28" s="19">
        <v>1</v>
      </c>
      <c r="B28" s="22">
        <v>-1.3457104800149178</v>
      </c>
      <c r="C28" s="22"/>
      <c r="D28" s="20"/>
      <c r="E28" s="20"/>
      <c r="F28" s="20"/>
      <c r="G28" s="20"/>
    </row>
    <row r="29" spans="1:20" ht="15.75" customHeight="1" x14ac:dyDescent="0.25">
      <c r="A29" s="19">
        <v>1</v>
      </c>
      <c r="B29" s="22">
        <v>-2.6546298885730559</v>
      </c>
      <c r="C29" s="22"/>
      <c r="F29" s="39"/>
      <c r="G29" s="39"/>
    </row>
    <row r="30" spans="1:20" ht="15.75" customHeight="1" x14ac:dyDescent="0.25">
      <c r="A30" s="19">
        <v>1</v>
      </c>
      <c r="B30" s="22">
        <v>7.7431771479287708</v>
      </c>
      <c r="C30" s="22"/>
      <c r="F30" s="39"/>
      <c r="G30" s="39"/>
    </row>
    <row r="31" spans="1:20" ht="15.75" customHeight="1" x14ac:dyDescent="0.25">
      <c r="A31" s="19">
        <v>1</v>
      </c>
      <c r="B31" s="22">
        <v>-19.544558852234665</v>
      </c>
      <c r="C31" s="22"/>
      <c r="F31" s="39"/>
      <c r="G31" s="39"/>
    </row>
    <row r="32" spans="1:20" ht="15.75" customHeight="1" x14ac:dyDescent="0.25">
      <c r="A32" s="19">
        <v>1</v>
      </c>
      <c r="B32" s="22">
        <v>14.456011592878973</v>
      </c>
      <c r="C32" s="22"/>
      <c r="F32" s="20"/>
      <c r="G32" s="20"/>
    </row>
    <row r="33" spans="2:8" ht="15.75" customHeight="1" x14ac:dyDescent="0.25">
      <c r="B33" s="20"/>
      <c r="C33" s="20"/>
      <c r="F33" s="20"/>
      <c r="G33" s="20"/>
      <c r="H33" s="39"/>
    </row>
    <row r="34" spans="2:8" ht="15.75" customHeight="1" x14ac:dyDescent="0.25">
      <c r="B34" s="20"/>
      <c r="C34" s="20"/>
      <c r="F34" s="20"/>
      <c r="G34" s="20"/>
      <c r="H34" s="39"/>
    </row>
    <row r="35" spans="2:8" ht="15.75" customHeight="1" x14ac:dyDescent="0.25">
      <c r="B35" s="20"/>
      <c r="C35" s="20"/>
      <c r="D35" s="20"/>
      <c r="E35" s="20"/>
      <c r="F35" s="20"/>
      <c r="G35" s="20"/>
      <c r="H35" s="39"/>
    </row>
    <row r="36" spans="2:8" ht="15.75" customHeight="1" x14ac:dyDescent="0.25">
      <c r="B36" s="19"/>
      <c r="C36" s="19"/>
      <c r="H36" s="20"/>
    </row>
    <row r="37" spans="2:8" ht="15.75" customHeight="1" x14ac:dyDescent="0.25">
      <c r="B37" s="19"/>
      <c r="C37" s="19"/>
      <c r="H37" s="20"/>
    </row>
    <row r="38" spans="2:8" ht="15.75" customHeight="1" x14ac:dyDescent="0.25">
      <c r="B38" s="19"/>
      <c r="C38" s="19"/>
      <c r="H38" s="20"/>
    </row>
    <row r="39" spans="2:8" ht="15.75" customHeight="1" x14ac:dyDescent="0.25">
      <c r="B39" s="19"/>
      <c r="C39" s="19"/>
      <c r="H39" s="20"/>
    </row>
    <row r="40" spans="2:8" ht="15.75" customHeight="1" x14ac:dyDescent="0.25">
      <c r="H40" s="22"/>
    </row>
  </sheetData>
  <mergeCells count="14">
    <mergeCell ref="D3:H3"/>
    <mergeCell ref="D4:H4"/>
    <mergeCell ref="J3:O3"/>
    <mergeCell ref="J4:O4"/>
    <mergeCell ref="J10:M10"/>
    <mergeCell ref="J11:M11"/>
    <mergeCell ref="J12:J13"/>
    <mergeCell ref="K12:K13"/>
    <mergeCell ref="L12:M12"/>
    <mergeCell ref="P10:S10"/>
    <mergeCell ref="P11:S11"/>
    <mergeCell ref="P12:P13"/>
    <mergeCell ref="Q12:Q13"/>
    <mergeCell ref="R12:S12"/>
  </mergeCells>
  <pageMargins left="0.74803149606299213" right="0.74803149606299213" top="0.98425196850393704" bottom="0.39370078740157483" header="0.51181102362204722" footer="0.51181102362204722"/>
  <pageSetup scale="9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Plasma 1284</vt:lpstr>
      <vt:lpstr>Brain 1284</vt:lpstr>
      <vt:lpstr>Liver 1284</vt:lpstr>
      <vt:lpstr>Plasma 1422</vt:lpstr>
      <vt:lpstr>Brain 1422</vt:lpstr>
      <vt:lpstr>Liver 1422</vt:lpstr>
      <vt:lpstr>Plasma 1284 (anova)</vt:lpstr>
      <vt:lpstr>Brain 1284 (anova)</vt:lpstr>
      <vt:lpstr>Liver 1284 (anova)</vt:lpstr>
      <vt:lpstr>Plasma 1422 (anova)</vt:lpstr>
      <vt:lpstr>Brain 1422 (anova)</vt:lpstr>
      <vt:lpstr>Liver 1422 (anova)</vt:lpstr>
      <vt:lpstr>'Liver 1284'!Print_Area</vt:lpstr>
      <vt:lpstr>'Liver 1284 (anova)'!Print_Area</vt:lpstr>
      <vt:lpstr>'Liver 1422'!Print_Area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Donna Apelbaum</cp:lastModifiedBy>
  <cp:lastPrinted>2021-04-18T06:40:04Z</cp:lastPrinted>
  <dcterms:created xsi:type="dcterms:W3CDTF">2021-04-18T05:47:31Z</dcterms:created>
  <dcterms:modified xsi:type="dcterms:W3CDTF">2021-04-20T08:41:31Z</dcterms:modified>
</cp:coreProperties>
</file>