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labdata\martar_lab_data\donnaA\LCMS\PK paper Sep 2019\PK paper June 2020\Drug Metab PK Sep 2020\NSAP April 2021\suppl files\"/>
    </mc:Choice>
  </mc:AlternateContent>
  <bookViews>
    <workbookView xWindow="0" yWindow="0" windowWidth="23010" windowHeight="8655" activeTab="2"/>
  </bookViews>
  <sheets>
    <sheet name="Liver sc" sheetId="2" r:id="rId1"/>
    <sheet name="Liver oral" sheetId="3" r:id="rId2"/>
    <sheet name="mps and dw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H21" i="1"/>
  <c r="H20" i="1"/>
  <c r="H33" i="1"/>
  <c r="H32" i="1"/>
  <c r="H31" i="1"/>
  <c r="H47" i="1"/>
  <c r="H48" i="1" s="1"/>
  <c r="H46" i="1"/>
  <c r="H45" i="1"/>
  <c r="H58" i="1"/>
  <c r="H59" i="1" s="1"/>
  <c r="H57" i="1"/>
  <c r="H56" i="1"/>
  <c r="H55" i="1"/>
  <c r="H54" i="1"/>
  <c r="H53" i="1"/>
  <c r="H52" i="1"/>
  <c r="H51" i="1"/>
  <c r="H50" i="1"/>
  <c r="H44" i="1"/>
  <c r="H43" i="1"/>
  <c r="H42" i="1"/>
  <c r="H41" i="1"/>
  <c r="H40" i="1"/>
  <c r="H39" i="1"/>
  <c r="H38" i="1"/>
  <c r="H37" i="1"/>
  <c r="H36" i="1"/>
  <c r="H35" i="1"/>
  <c r="H30" i="1"/>
  <c r="H29" i="1"/>
  <c r="H28" i="1"/>
  <c r="H27" i="1"/>
  <c r="H26" i="1"/>
  <c r="H25" i="1"/>
  <c r="H24" i="1"/>
  <c r="H19" i="1"/>
  <c r="H18" i="1"/>
  <c r="H17" i="1"/>
  <c r="H16" i="1"/>
  <c r="H15" i="1"/>
  <c r="H14" i="1"/>
  <c r="H12" i="1"/>
  <c r="H11" i="1"/>
  <c r="H3" i="1"/>
  <c r="H4" i="1"/>
  <c r="H5" i="1"/>
  <c r="H6" i="1"/>
  <c r="H7" i="1"/>
  <c r="H8" i="1"/>
  <c r="H9" i="1"/>
  <c r="H2" i="1"/>
  <c r="J14" i="3"/>
  <c r="J13" i="3"/>
  <c r="J12" i="3"/>
  <c r="J5" i="3"/>
  <c r="J6" i="3"/>
  <c r="J7" i="3"/>
  <c r="J8" i="3"/>
  <c r="J9" i="3"/>
  <c r="J10" i="3"/>
  <c r="J11" i="3"/>
  <c r="J4" i="3"/>
  <c r="J23" i="2"/>
  <c r="J22" i="2"/>
  <c r="J21" i="2"/>
  <c r="J20" i="2"/>
  <c r="J19" i="2"/>
  <c r="J18" i="2"/>
  <c r="J17" i="2"/>
  <c r="J16" i="2"/>
  <c r="J15" i="2"/>
  <c r="G76" i="3"/>
  <c r="E76" i="3"/>
  <c r="G75" i="3"/>
  <c r="E75" i="3"/>
  <c r="G74" i="3"/>
  <c r="E74" i="3"/>
  <c r="G68" i="3"/>
  <c r="E68" i="3"/>
  <c r="G67" i="3"/>
  <c r="E67" i="3"/>
  <c r="G66" i="3"/>
  <c r="E66" i="3"/>
  <c r="G56" i="3"/>
  <c r="E56" i="3"/>
  <c r="G55" i="3"/>
  <c r="E55" i="3"/>
  <c r="G54" i="3"/>
  <c r="E54" i="3"/>
  <c r="G43" i="3"/>
  <c r="E43" i="3"/>
  <c r="G42" i="3"/>
  <c r="E42" i="3"/>
  <c r="G41" i="3"/>
  <c r="E41" i="3"/>
  <c r="G30" i="3"/>
  <c r="E30" i="3"/>
  <c r="G29" i="3"/>
  <c r="E29" i="3"/>
  <c r="G28" i="3"/>
  <c r="E28" i="3"/>
  <c r="G14" i="3"/>
  <c r="E14" i="3"/>
  <c r="G13" i="3"/>
  <c r="E13" i="3"/>
  <c r="G12" i="3"/>
  <c r="E12" i="3"/>
  <c r="G64" i="2" l="1"/>
  <c r="E64" i="2"/>
  <c r="G63" i="2"/>
  <c r="E63" i="2"/>
  <c r="G62" i="2"/>
  <c r="E62" i="2"/>
  <c r="G56" i="2"/>
  <c r="E56" i="2"/>
  <c r="G55" i="2"/>
  <c r="E55" i="2"/>
  <c r="G54" i="2"/>
  <c r="E54" i="2"/>
  <c r="G46" i="2"/>
  <c r="E46" i="2"/>
  <c r="G45" i="2"/>
  <c r="E45" i="2"/>
  <c r="G44" i="2"/>
  <c r="E44" i="2"/>
  <c r="G33" i="2"/>
  <c r="E33" i="2"/>
  <c r="G32" i="2"/>
  <c r="E32" i="2"/>
  <c r="G31" i="2"/>
  <c r="E31" i="2"/>
  <c r="G23" i="2"/>
  <c r="E23" i="2"/>
  <c r="G22" i="2"/>
  <c r="E22" i="2"/>
  <c r="G21" i="2"/>
  <c r="E21" i="2"/>
  <c r="G13" i="2"/>
  <c r="E13" i="2"/>
  <c r="G12" i="2"/>
  <c r="E12" i="2"/>
  <c r="G11" i="2"/>
  <c r="E11" i="2"/>
  <c r="E56" i="1" l="1"/>
  <c r="F45" i="1"/>
  <c r="F46" i="1"/>
  <c r="F47" i="1"/>
  <c r="E47" i="1"/>
  <c r="E46" i="1"/>
  <c r="E45" i="1"/>
  <c r="F31" i="1"/>
  <c r="F32" i="1"/>
  <c r="F33" i="1"/>
  <c r="E33" i="1"/>
  <c r="E32" i="1"/>
  <c r="E31" i="1"/>
  <c r="F11" i="1"/>
  <c r="F12" i="1"/>
  <c r="E12" i="1"/>
  <c r="E11" i="1"/>
  <c r="E10" i="1"/>
  <c r="F58" i="1"/>
  <c r="E58" i="1"/>
  <c r="F57" i="1"/>
  <c r="E57" i="1"/>
  <c r="F56" i="1"/>
  <c r="F20" i="1"/>
  <c r="F21" i="1"/>
  <c r="F22" i="1"/>
  <c r="E22" i="1"/>
  <c r="E21" i="1"/>
  <c r="E20" i="1"/>
  <c r="F48" i="1" l="1"/>
  <c r="F59" i="1"/>
  <c r="E59" i="1"/>
  <c r="E48" i="1"/>
</calcChain>
</file>

<file path=xl/sharedStrings.xml><?xml version="1.0" encoding="utf-8"?>
<sst xmlns="http://schemas.openxmlformats.org/spreadsheetml/2006/main" count="309" uniqueCount="53">
  <si>
    <t>Exp</t>
  </si>
  <si>
    <t>Mouse #</t>
  </si>
  <si>
    <t>Ttmnt</t>
  </si>
  <si>
    <t>Route</t>
  </si>
  <si>
    <t>minipumps</t>
  </si>
  <si>
    <t>2.5 mg/kg/day/3 mo</t>
  </si>
  <si>
    <t>drinking water</t>
  </si>
  <si>
    <t>drinking warer</t>
  </si>
  <si>
    <t xml:space="preserve"> 1284 1 mg/kg/day</t>
  </si>
  <si>
    <t>0.5 mg/kg/day</t>
  </si>
  <si>
    <t>0.25 mg/kg/day</t>
  </si>
  <si>
    <t>1 mg/kg/day</t>
  </si>
  <si>
    <t>n</t>
  </si>
  <si>
    <t>mean</t>
  </si>
  <si>
    <t>std</t>
  </si>
  <si>
    <t>sem</t>
  </si>
  <si>
    <t>Ratio</t>
  </si>
  <si>
    <t>Liver</t>
  </si>
  <si>
    <t>AN1284 0.5mg sc</t>
  </si>
  <si>
    <t xml:space="preserve">Mouse # </t>
  </si>
  <si>
    <t>Time (min)</t>
  </si>
  <si>
    <t>Exp Date</t>
  </si>
  <si>
    <t>LCMS Date</t>
  </si>
  <si>
    <t>Conc. AN1284</t>
  </si>
  <si>
    <t>CC Equation</t>
  </si>
  <si>
    <t>Conc. AN1422</t>
  </si>
  <si>
    <t>y=16220x-5472</t>
  </si>
  <si>
    <t>y= 12252x-371.6</t>
  </si>
  <si>
    <t>22</t>
  </si>
  <si>
    <t>y=14993x-96</t>
  </si>
  <si>
    <t>y=24137x+1164.6</t>
  </si>
  <si>
    <t>23</t>
  </si>
  <si>
    <t>24</t>
  </si>
  <si>
    <t>y=12252x-371.6</t>
  </si>
  <si>
    <t>y=14993x-97</t>
  </si>
  <si>
    <t>y=24137x+1164.7</t>
  </si>
  <si>
    <t>y=14993x-98</t>
  </si>
  <si>
    <t>y=24137x+1164.8</t>
  </si>
  <si>
    <t>15</t>
  </si>
  <si>
    <t>16</t>
  </si>
  <si>
    <t>17</t>
  </si>
  <si>
    <t>y=14993x-99</t>
  </si>
  <si>
    <t>AN1284 2.5 mg oral</t>
  </si>
  <si>
    <t>y=1798x -435.5</t>
  </si>
  <si>
    <t>y=8625x+1199</t>
  </si>
  <si>
    <t xml:space="preserve">mean </t>
  </si>
  <si>
    <t>y=16361x-1490</t>
  </si>
  <si>
    <t>y=21298x+1801</t>
  </si>
  <si>
    <t>y=14993X-96</t>
  </si>
  <si>
    <t>7</t>
  </si>
  <si>
    <t>8</t>
  </si>
  <si>
    <t>9</t>
  </si>
  <si>
    <t>y =1798x -435.5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</si>
</sst>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8" tint="-0.499984740745262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0" fillId="0" borderId="0" xfId="0" quotePrefix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center"/>
    </xf>
    <xf numFmtId="1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4" fontId="2" fillId="0" borderId="0" xfId="0" applyNumberFormat="1" applyFont="1" applyFill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quotePrefix="1" applyNumberFormat="1" applyFont="1" applyFill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Fill="1" applyBorder="1" applyAlignment="1">
      <alignment horizontal="left"/>
    </xf>
    <xf numFmtId="0" fontId="4" fillId="0" borderId="0" xfId="0" applyFont="1" applyFill="1"/>
    <xf numFmtId="0" fontId="8" fillId="0" borderId="0" xfId="0" applyFont="1" applyFill="1" applyBorder="1" applyAlignment="1">
      <alignment horizontal="center"/>
    </xf>
    <xf numFmtId="0" fontId="0" fillId="0" borderId="0" xfId="0" applyFill="1"/>
    <xf numFmtId="0" fontId="5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9" fillId="0" borderId="0" xfId="0" applyFont="1"/>
    <xf numFmtId="0" fontId="10" fillId="0" borderId="0" xfId="0" applyFont="1" applyFill="1" applyBorder="1" applyAlignment="1">
      <alignment horizontal="center" vertical="top"/>
    </xf>
    <xf numFmtId="14" fontId="2" fillId="0" borderId="0" xfId="0" quotePrefix="1" applyNumberFormat="1" applyFont="1" applyFill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164" fontId="11" fillId="0" borderId="0" xfId="0" applyNumberFormat="1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10" fillId="0" borderId="0" xfId="0" applyFont="1" applyFill="1" applyAlignment="1">
      <alignment horizontal="center"/>
    </xf>
    <xf numFmtId="1" fontId="0" fillId="0" borderId="0" xfId="0" applyNumberFormat="1" applyFont="1" applyFill="1" applyAlignment="1">
      <alignment horizontal="center"/>
    </xf>
    <xf numFmtId="164" fontId="12" fillId="0" borderId="0" xfId="0" applyNumberFormat="1" applyFont="1" applyFill="1" applyAlignment="1">
      <alignment horizontal="center"/>
    </xf>
    <xf numFmtId="1" fontId="13" fillId="0" borderId="0" xfId="0" applyNumberFormat="1" applyFont="1" applyFill="1" applyAlignment="1">
      <alignment horizontal="center"/>
    </xf>
    <xf numFmtId="1" fontId="10" fillId="0" borderId="0" xfId="0" applyNumberFormat="1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0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/>
    <xf numFmtId="0" fontId="3" fillId="0" borderId="0" xfId="0" applyFont="1" applyFill="1" applyAlignment="1">
      <alignment horizontal="center" wrapText="1"/>
    </xf>
    <xf numFmtId="1" fontId="13" fillId="0" borderId="0" xfId="0" applyNumberFormat="1" applyFont="1" applyFill="1" applyBorder="1" applyAlignment="1">
      <alignment horizontal="center"/>
    </xf>
    <xf numFmtId="164" fontId="13" fillId="0" borderId="0" xfId="0" applyNumberFormat="1" applyFont="1" applyFill="1" applyAlignment="1">
      <alignment horizontal="center"/>
    </xf>
    <xf numFmtId="0" fontId="13" fillId="0" borderId="0" xfId="0" applyFont="1" applyFill="1" applyBorder="1" applyAlignment="1">
      <alignment horizontal="center" vertical="top"/>
    </xf>
    <xf numFmtId="0" fontId="2" fillId="0" borderId="0" xfId="0" quotePrefix="1" applyFont="1" applyFill="1" applyAlignment="1">
      <alignment horizontal="center"/>
    </xf>
    <xf numFmtId="0" fontId="2" fillId="0" borderId="0" xfId="0" applyFont="1" applyFill="1"/>
    <xf numFmtId="1" fontId="3" fillId="0" borderId="1" xfId="0" applyNumberFormat="1" applyFont="1" applyFill="1" applyBorder="1" applyAlignment="1">
      <alignment horizontal="center"/>
    </xf>
    <xf numFmtId="164" fontId="0" fillId="0" borderId="0" xfId="0" applyNumberFormat="1" applyFont="1" applyFill="1" applyAlignment="1">
      <alignment horizontal="center"/>
    </xf>
    <xf numFmtId="164" fontId="3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workbookViewId="0">
      <selection activeCell="J15" sqref="J15"/>
    </sheetView>
  </sheetViews>
  <sheetFormatPr defaultRowHeight="15" x14ac:dyDescent="0.25"/>
  <cols>
    <col min="3" max="3" width="10.5703125" customWidth="1"/>
    <col min="4" max="4" width="10.85546875" customWidth="1"/>
    <col min="6" max="6" width="13.5703125" customWidth="1"/>
    <col min="8" max="8" width="16.28515625" customWidth="1"/>
    <col min="9" max="9" width="9.7109375" customWidth="1"/>
    <col min="10" max="10" width="9.140625" style="17"/>
  </cols>
  <sheetData>
    <row r="1" spans="1:16" ht="15.75" x14ac:dyDescent="0.25">
      <c r="A1" s="16" t="s">
        <v>17</v>
      </c>
    </row>
    <row r="2" spans="1:16" s="19" customFormat="1" ht="18.75" x14ac:dyDescent="0.3">
      <c r="A2" s="16" t="s">
        <v>18</v>
      </c>
      <c r="B2" s="18"/>
      <c r="C2" s="18"/>
      <c r="D2" s="18"/>
      <c r="E2" s="18"/>
      <c r="F2" s="18"/>
      <c r="J2" s="17"/>
    </row>
    <row r="3" spans="1:16" s="19" customFormat="1" ht="30" x14ac:dyDescent="0.25">
      <c r="A3" s="20" t="s">
        <v>19</v>
      </c>
      <c r="B3" s="20" t="s">
        <v>20</v>
      </c>
      <c r="C3" s="20" t="s">
        <v>21</v>
      </c>
      <c r="D3" s="21" t="s">
        <v>22</v>
      </c>
      <c r="E3" s="20" t="s">
        <v>23</v>
      </c>
      <c r="F3" s="22" t="s">
        <v>24</v>
      </c>
      <c r="G3" s="20" t="s">
        <v>25</v>
      </c>
      <c r="H3" s="22" t="s">
        <v>24</v>
      </c>
      <c r="J3" s="23" t="s">
        <v>16</v>
      </c>
    </row>
    <row r="4" spans="1:16" x14ac:dyDescent="0.25">
      <c r="A4" s="24">
        <v>2</v>
      </c>
      <c r="B4" s="24">
        <v>5</v>
      </c>
      <c r="C4" s="9">
        <v>43479</v>
      </c>
      <c r="D4" s="9">
        <v>43552</v>
      </c>
      <c r="E4" s="25">
        <v>287.80749078530408</v>
      </c>
      <c r="F4" s="3" t="s">
        <v>26</v>
      </c>
      <c r="G4" s="25">
        <v>115</v>
      </c>
      <c r="H4" s="3" t="s">
        <v>27</v>
      </c>
      <c r="I4" s="26"/>
      <c r="J4" s="55"/>
      <c r="L4" s="27"/>
      <c r="M4" s="27"/>
      <c r="N4" s="27"/>
      <c r="O4" s="27"/>
      <c r="P4" s="27"/>
    </row>
    <row r="5" spans="1:16" x14ac:dyDescent="0.25">
      <c r="A5" s="24">
        <v>3</v>
      </c>
      <c r="B5" s="24">
        <v>5</v>
      </c>
      <c r="C5" s="9">
        <v>43479</v>
      </c>
      <c r="D5" s="9">
        <v>43552</v>
      </c>
      <c r="E5" s="25">
        <v>286</v>
      </c>
      <c r="F5" s="3" t="s">
        <v>26</v>
      </c>
      <c r="G5" s="25">
        <v>105</v>
      </c>
      <c r="H5" s="3" t="s">
        <v>27</v>
      </c>
      <c r="I5" s="26"/>
      <c r="J5" s="55"/>
      <c r="L5" s="27"/>
      <c r="M5" s="27"/>
      <c r="N5" s="27"/>
      <c r="O5" s="27"/>
      <c r="P5" s="27"/>
    </row>
    <row r="6" spans="1:16" x14ac:dyDescent="0.25">
      <c r="A6" s="24">
        <v>4</v>
      </c>
      <c r="B6" s="24">
        <v>5</v>
      </c>
      <c r="C6" s="9">
        <v>43479</v>
      </c>
      <c r="D6" s="9">
        <v>43552</v>
      </c>
      <c r="E6" s="25">
        <v>247.58741700509117</v>
      </c>
      <c r="F6" s="3" t="s">
        <v>26</v>
      </c>
      <c r="G6" s="25">
        <v>118</v>
      </c>
      <c r="H6" s="3" t="s">
        <v>27</v>
      </c>
      <c r="I6" s="26"/>
      <c r="J6" s="55"/>
      <c r="L6" s="27"/>
      <c r="M6" s="27"/>
      <c r="N6" s="27"/>
      <c r="O6" s="27"/>
      <c r="P6" s="27"/>
    </row>
    <row r="7" spans="1:16" x14ac:dyDescent="0.25">
      <c r="A7" s="24">
        <v>5</v>
      </c>
      <c r="B7" s="24">
        <v>5</v>
      </c>
      <c r="C7" s="9">
        <v>43479</v>
      </c>
      <c r="D7" s="9">
        <v>43552</v>
      </c>
      <c r="E7" s="25">
        <v>203</v>
      </c>
      <c r="F7" s="3" t="s">
        <v>26</v>
      </c>
      <c r="G7" s="25">
        <v>87</v>
      </c>
      <c r="H7" s="3" t="s">
        <v>27</v>
      </c>
      <c r="I7" s="26"/>
      <c r="J7" s="55"/>
      <c r="L7" s="27"/>
      <c r="M7" s="27"/>
      <c r="N7" s="27"/>
      <c r="O7" s="27"/>
      <c r="P7" s="27"/>
    </row>
    <row r="8" spans="1:16" x14ac:dyDescent="0.25">
      <c r="A8" s="28" t="s">
        <v>28</v>
      </c>
      <c r="B8" s="24">
        <v>5</v>
      </c>
      <c r="C8" s="29">
        <v>43612</v>
      </c>
      <c r="D8" s="9">
        <v>43629</v>
      </c>
      <c r="E8" s="30">
        <v>188</v>
      </c>
      <c r="F8" s="3" t="s">
        <v>29</v>
      </c>
      <c r="G8" s="4">
        <v>48.412188755852014</v>
      </c>
      <c r="H8" s="3" t="s">
        <v>30</v>
      </c>
      <c r="I8" s="26"/>
      <c r="J8" s="55"/>
      <c r="L8" s="27"/>
      <c r="M8" s="27"/>
      <c r="N8" s="27"/>
      <c r="O8" s="27"/>
      <c r="P8" s="27"/>
    </row>
    <row r="9" spans="1:16" x14ac:dyDescent="0.25">
      <c r="A9" s="28" t="s">
        <v>31</v>
      </c>
      <c r="B9" s="24">
        <v>5</v>
      </c>
      <c r="C9" s="29">
        <v>43612</v>
      </c>
      <c r="D9" s="9">
        <v>43629</v>
      </c>
      <c r="E9" s="30">
        <v>231</v>
      </c>
      <c r="F9" s="3" t="s">
        <v>29</v>
      </c>
      <c r="G9" s="4">
        <v>57</v>
      </c>
      <c r="H9" s="3" t="s">
        <v>30</v>
      </c>
      <c r="I9" s="26"/>
      <c r="J9" s="55"/>
      <c r="L9" s="27"/>
      <c r="M9" s="27"/>
      <c r="N9" s="27"/>
      <c r="O9" s="27"/>
      <c r="P9" s="27"/>
    </row>
    <row r="10" spans="1:16" x14ac:dyDescent="0.25">
      <c r="A10" s="28" t="s">
        <v>32</v>
      </c>
      <c r="B10" s="24">
        <v>5</v>
      </c>
      <c r="C10" s="29">
        <v>43612</v>
      </c>
      <c r="D10" s="9">
        <v>43629</v>
      </c>
      <c r="E10" s="30">
        <v>105</v>
      </c>
      <c r="F10" s="3" t="s">
        <v>29</v>
      </c>
      <c r="G10" s="4">
        <v>31.3</v>
      </c>
      <c r="H10" s="3" t="s">
        <v>30</v>
      </c>
      <c r="I10" s="26"/>
      <c r="J10" s="55"/>
      <c r="L10" s="27"/>
      <c r="M10" s="27"/>
      <c r="N10" s="27"/>
      <c r="O10" s="27"/>
      <c r="P10" s="27"/>
    </row>
    <row r="11" spans="1:16" x14ac:dyDescent="0.25">
      <c r="A11" s="3"/>
      <c r="B11" s="31" t="s">
        <v>12</v>
      </c>
      <c r="C11" s="3"/>
      <c r="D11" s="3"/>
      <c r="E11" s="6">
        <f>COUNT(E4:E10)</f>
        <v>7</v>
      </c>
      <c r="F11" s="32"/>
      <c r="G11" s="6">
        <f>COUNT(G4:G10)</f>
        <v>7</v>
      </c>
      <c r="H11" s="32"/>
      <c r="I11" s="6"/>
      <c r="J11" s="6"/>
    </row>
    <row r="12" spans="1:16" x14ac:dyDescent="0.25">
      <c r="A12" s="8"/>
      <c r="B12" s="31" t="s">
        <v>13</v>
      </c>
      <c r="C12" s="8"/>
      <c r="D12" s="8"/>
      <c r="E12" s="6">
        <f>AVERAGE(E4:E10)</f>
        <v>221.19927254148504</v>
      </c>
      <c r="F12" s="32"/>
      <c r="G12" s="7">
        <f>AVERAGE(G4:G10)</f>
        <v>80.244598393693124</v>
      </c>
      <c r="H12" s="5"/>
      <c r="I12" s="7"/>
      <c r="J12" s="7"/>
    </row>
    <row r="13" spans="1:16" x14ac:dyDescent="0.25">
      <c r="A13" s="8"/>
      <c r="B13" s="31" t="s">
        <v>14</v>
      </c>
      <c r="C13" s="8"/>
      <c r="D13" s="8"/>
      <c r="E13" s="6">
        <f>_xlfn.STDEV.P(E4:E10)</f>
        <v>58.996190677522982</v>
      </c>
      <c r="F13" s="32"/>
      <c r="G13" s="7">
        <f>_xlfn.STDEV.P(G4:G10)</f>
        <v>32.162669178005025</v>
      </c>
      <c r="H13" s="5"/>
      <c r="I13" s="7"/>
      <c r="J13" s="7"/>
    </row>
    <row r="14" spans="1:16" x14ac:dyDescent="0.25">
      <c r="A14" s="8"/>
      <c r="B14" s="31"/>
      <c r="C14" s="8"/>
      <c r="D14" s="8"/>
      <c r="E14" s="6"/>
      <c r="F14" s="32"/>
      <c r="G14" s="7"/>
      <c r="H14" s="5"/>
      <c r="I14" s="7"/>
      <c r="J14" s="33"/>
    </row>
    <row r="15" spans="1:16" x14ac:dyDescent="0.25">
      <c r="A15" s="24">
        <v>6</v>
      </c>
      <c r="B15" s="24">
        <v>10</v>
      </c>
      <c r="C15" s="9">
        <v>43479</v>
      </c>
      <c r="D15" s="9">
        <v>43552</v>
      </c>
      <c r="E15" s="25">
        <v>158</v>
      </c>
      <c r="F15" s="3" t="s">
        <v>26</v>
      </c>
      <c r="G15" s="34">
        <v>68.3</v>
      </c>
      <c r="H15" s="3" t="s">
        <v>33</v>
      </c>
      <c r="I15" s="26"/>
      <c r="J15" s="55">
        <f>(E15/G15)</f>
        <v>2.3133235724743777</v>
      </c>
    </row>
    <row r="16" spans="1:16" x14ac:dyDescent="0.25">
      <c r="A16" s="24">
        <v>7</v>
      </c>
      <c r="B16" s="24">
        <v>10</v>
      </c>
      <c r="C16" s="9">
        <v>43479</v>
      </c>
      <c r="D16" s="9">
        <v>43552</v>
      </c>
      <c r="E16" s="25">
        <v>338</v>
      </c>
      <c r="F16" s="3" t="s">
        <v>26</v>
      </c>
      <c r="G16" s="25">
        <v>194.0027252496383</v>
      </c>
      <c r="H16" s="3" t="s">
        <v>33</v>
      </c>
      <c r="I16" s="26"/>
      <c r="J16" s="55">
        <f t="shared" ref="J16:J21" si="0">(E16/G16)</f>
        <v>1.7422435667595353</v>
      </c>
    </row>
    <row r="17" spans="1:10" x14ac:dyDescent="0.25">
      <c r="A17" s="24">
        <v>8</v>
      </c>
      <c r="B17" s="24">
        <v>10</v>
      </c>
      <c r="C17" s="9">
        <v>43479</v>
      </c>
      <c r="D17" s="9">
        <v>43552</v>
      </c>
      <c r="E17" s="25">
        <v>494</v>
      </c>
      <c r="F17" s="3" t="s">
        <v>26</v>
      </c>
      <c r="G17" s="25">
        <v>216</v>
      </c>
      <c r="H17" s="3" t="s">
        <v>33</v>
      </c>
      <c r="I17" s="26"/>
      <c r="J17" s="55">
        <f t="shared" si="0"/>
        <v>2.2870370370370372</v>
      </c>
    </row>
    <row r="18" spans="1:10" x14ac:dyDescent="0.25">
      <c r="A18" s="24">
        <v>9</v>
      </c>
      <c r="B18" s="24">
        <v>10</v>
      </c>
      <c r="C18" s="9">
        <v>43479</v>
      </c>
      <c r="D18" s="9">
        <v>43552</v>
      </c>
      <c r="E18" s="25">
        <v>402</v>
      </c>
      <c r="F18" s="3" t="s">
        <v>26</v>
      </c>
      <c r="G18" s="25">
        <v>110</v>
      </c>
      <c r="H18" s="3" t="s">
        <v>33</v>
      </c>
      <c r="I18" s="26"/>
      <c r="J18" s="55">
        <f t="shared" si="0"/>
        <v>3.6545454545454548</v>
      </c>
    </row>
    <row r="19" spans="1:10" x14ac:dyDescent="0.25">
      <c r="A19" s="8">
        <v>25</v>
      </c>
      <c r="B19" s="24">
        <v>11</v>
      </c>
      <c r="C19" s="29">
        <v>43612</v>
      </c>
      <c r="D19" s="9">
        <v>43629</v>
      </c>
      <c r="E19" s="32">
        <v>89</v>
      </c>
      <c r="F19" s="35" t="s">
        <v>34</v>
      </c>
      <c r="G19" s="32">
        <v>42</v>
      </c>
      <c r="H19" s="3" t="s">
        <v>35</v>
      </c>
      <c r="I19" s="26"/>
      <c r="J19" s="55">
        <f t="shared" si="0"/>
        <v>2.1190476190476191</v>
      </c>
    </row>
    <row r="20" spans="1:10" x14ac:dyDescent="0.25">
      <c r="A20" s="8">
        <v>26</v>
      </c>
      <c r="B20" s="24">
        <v>12</v>
      </c>
      <c r="C20" s="29">
        <v>43612</v>
      </c>
      <c r="D20" s="9">
        <v>43629</v>
      </c>
      <c r="E20" s="32">
        <v>230</v>
      </c>
      <c r="F20" s="35" t="s">
        <v>36</v>
      </c>
      <c r="G20" s="32">
        <v>56</v>
      </c>
      <c r="H20" s="3" t="s">
        <v>37</v>
      </c>
      <c r="I20" s="26"/>
      <c r="J20" s="55">
        <f t="shared" si="0"/>
        <v>4.1071428571428568</v>
      </c>
    </row>
    <row r="21" spans="1:10" ht="15.75" thickBot="1" x14ac:dyDescent="0.3">
      <c r="A21" s="3"/>
      <c r="B21" s="31" t="s">
        <v>12</v>
      </c>
      <c r="C21" s="3"/>
      <c r="D21" s="3"/>
      <c r="E21" s="6">
        <f>COUNT(E15:E20)</f>
        <v>6</v>
      </c>
      <c r="F21" s="6"/>
      <c r="G21" s="6">
        <f>COUNT(G15:G20)</f>
        <v>6</v>
      </c>
      <c r="H21" s="32"/>
      <c r="I21" s="6"/>
      <c r="J21" s="6">
        <f>COUNT(J15:J20)</f>
        <v>6</v>
      </c>
    </row>
    <row r="22" spans="1:10" ht="15.75" thickBot="1" x14ac:dyDescent="0.3">
      <c r="A22" s="8"/>
      <c r="B22" s="31" t="s">
        <v>13</v>
      </c>
      <c r="C22" s="8"/>
      <c r="D22" s="8"/>
      <c r="E22" s="54">
        <f>AVERAGE(E15:E20)</f>
        <v>285.16666666666669</v>
      </c>
      <c r="F22" s="6"/>
      <c r="G22" s="54">
        <f>AVERAGE(G15:G20)</f>
        <v>114.3837875416064</v>
      </c>
      <c r="H22" s="5"/>
      <c r="I22" s="7"/>
      <c r="J22" s="56">
        <f>AVERAGE(J15:J20)</f>
        <v>2.70389001783448</v>
      </c>
    </row>
    <row r="23" spans="1:10" x14ac:dyDescent="0.25">
      <c r="A23" s="8"/>
      <c r="B23" s="31" t="s">
        <v>14</v>
      </c>
      <c r="C23" s="8"/>
      <c r="D23" s="8"/>
      <c r="E23" s="6">
        <f>_xlfn.STDEV.P(E15:E20)</f>
        <v>140.08856325751776</v>
      </c>
      <c r="F23" s="6"/>
      <c r="G23" s="6">
        <f>_xlfn.STDEV.P(G15:G20)</f>
        <v>67.646190198348137</v>
      </c>
      <c r="H23" s="5"/>
      <c r="I23" s="7"/>
      <c r="J23" s="7">
        <f>_xlfn.STDEV.P(J15:J20)</f>
        <v>0.8627453636019432</v>
      </c>
    </row>
    <row r="24" spans="1:10" x14ac:dyDescent="0.25">
      <c r="A24" s="8"/>
      <c r="B24" s="8"/>
      <c r="C24" s="8"/>
      <c r="D24" s="8"/>
      <c r="E24" s="8"/>
      <c r="F24" s="8"/>
      <c r="G24" s="8"/>
      <c r="H24" s="8"/>
      <c r="I24" s="8"/>
      <c r="J24" s="33"/>
    </row>
    <row r="25" spans="1:10" x14ac:dyDescent="0.25">
      <c r="A25" s="24">
        <v>10</v>
      </c>
      <c r="B25" s="24">
        <v>20</v>
      </c>
      <c r="C25" s="9">
        <v>43479</v>
      </c>
      <c r="D25" s="9">
        <v>43552</v>
      </c>
      <c r="E25" s="32">
        <v>228</v>
      </c>
      <c r="F25" s="35" t="s">
        <v>26</v>
      </c>
      <c r="G25" s="25">
        <v>125</v>
      </c>
      <c r="H25" s="3" t="s">
        <v>33</v>
      </c>
      <c r="I25" s="26"/>
      <c r="J25" s="55"/>
    </row>
    <row r="26" spans="1:10" x14ac:dyDescent="0.25">
      <c r="A26" s="24">
        <v>11</v>
      </c>
      <c r="B26" s="24">
        <v>20</v>
      </c>
      <c r="C26" s="9">
        <v>43479</v>
      </c>
      <c r="D26" s="9">
        <v>43552</v>
      </c>
      <c r="E26" s="32">
        <v>313</v>
      </c>
      <c r="F26" s="35" t="s">
        <v>26</v>
      </c>
      <c r="G26" s="25">
        <v>195</v>
      </c>
      <c r="H26" s="3" t="s">
        <v>33</v>
      </c>
      <c r="I26" s="26"/>
      <c r="J26" s="55"/>
    </row>
    <row r="27" spans="1:10" x14ac:dyDescent="0.25">
      <c r="A27" s="24">
        <v>12</v>
      </c>
      <c r="B27" s="24">
        <v>20</v>
      </c>
      <c r="C27" s="9">
        <v>43479</v>
      </c>
      <c r="D27" s="9">
        <v>43552</v>
      </c>
      <c r="E27" s="32">
        <v>280</v>
      </c>
      <c r="F27" s="35" t="s">
        <v>26</v>
      </c>
      <c r="G27" s="25">
        <v>88</v>
      </c>
      <c r="H27" s="3" t="s">
        <v>33</v>
      </c>
      <c r="I27" s="26"/>
      <c r="J27" s="55"/>
    </row>
    <row r="28" spans="1:10" x14ac:dyDescent="0.25">
      <c r="A28" s="24">
        <v>13</v>
      </c>
      <c r="B28" s="24">
        <v>20</v>
      </c>
      <c r="C28" s="9">
        <v>43479</v>
      </c>
      <c r="D28" s="9">
        <v>43552</v>
      </c>
      <c r="E28" s="32">
        <v>96</v>
      </c>
      <c r="F28" s="35" t="s">
        <v>26</v>
      </c>
      <c r="G28" s="25">
        <v>49</v>
      </c>
      <c r="H28" s="3" t="s">
        <v>33</v>
      </c>
      <c r="I28" s="26"/>
      <c r="J28" s="55"/>
    </row>
    <row r="29" spans="1:10" x14ac:dyDescent="0.25">
      <c r="A29" s="24">
        <v>14</v>
      </c>
      <c r="B29" s="24">
        <v>20</v>
      </c>
      <c r="C29" s="9">
        <v>43479</v>
      </c>
      <c r="D29" s="9">
        <v>43552</v>
      </c>
      <c r="E29" s="32">
        <v>401</v>
      </c>
      <c r="F29" s="35" t="s">
        <v>26</v>
      </c>
      <c r="G29" s="25">
        <v>108</v>
      </c>
      <c r="H29" s="3" t="s">
        <v>33</v>
      </c>
      <c r="I29" s="26"/>
      <c r="J29" s="55"/>
    </row>
    <row r="30" spans="1:10" x14ac:dyDescent="0.25">
      <c r="A30" s="24">
        <v>15</v>
      </c>
      <c r="B30" s="24">
        <v>20</v>
      </c>
      <c r="C30" s="9">
        <v>43479</v>
      </c>
      <c r="D30" s="9">
        <v>43552</v>
      </c>
      <c r="E30" s="32">
        <v>170</v>
      </c>
      <c r="F30" s="35" t="s">
        <v>26</v>
      </c>
      <c r="G30" s="25">
        <v>50</v>
      </c>
      <c r="H30" s="3" t="s">
        <v>33</v>
      </c>
      <c r="I30" s="26"/>
      <c r="J30" s="55"/>
    </row>
    <row r="31" spans="1:10" x14ac:dyDescent="0.25">
      <c r="A31" s="3"/>
      <c r="B31" s="31" t="s">
        <v>12</v>
      </c>
      <c r="C31" s="9"/>
      <c r="D31" s="9"/>
      <c r="E31" s="6">
        <f>COUNT(E25:E30)</f>
        <v>6</v>
      </c>
      <c r="F31" s="6"/>
      <c r="G31" s="6">
        <f>COUNT(G25:G30)</f>
        <v>6</v>
      </c>
      <c r="H31" s="32"/>
      <c r="I31" s="6"/>
      <c r="J31" s="6"/>
    </row>
    <row r="32" spans="1:10" x14ac:dyDescent="0.25">
      <c r="A32" s="3"/>
      <c r="B32" s="31" t="s">
        <v>13</v>
      </c>
      <c r="C32" s="2"/>
      <c r="D32" s="2"/>
      <c r="E32" s="6">
        <f>AVERAGE(E25:E30)</f>
        <v>248</v>
      </c>
      <c r="F32" s="6"/>
      <c r="G32" s="6">
        <f>AVERAGE(G25:G30)</f>
        <v>102.5</v>
      </c>
      <c r="H32" s="5"/>
      <c r="I32" s="7"/>
      <c r="J32" s="6"/>
    </row>
    <row r="33" spans="1:10" x14ac:dyDescent="0.25">
      <c r="A33" s="8"/>
      <c r="B33" s="31" t="s">
        <v>14</v>
      </c>
      <c r="C33" s="8"/>
      <c r="D33" s="8"/>
      <c r="E33" s="6">
        <f>_xlfn.STDEV.P(E25:E30)</f>
        <v>98.527491933300865</v>
      </c>
      <c r="F33" s="6"/>
      <c r="G33" s="6">
        <f>_xlfn.STDEV.P(G25:G30)</f>
        <v>49.868995043680862</v>
      </c>
      <c r="H33" s="5"/>
      <c r="I33" s="7"/>
      <c r="J33" s="6"/>
    </row>
    <row r="34" spans="1:10" x14ac:dyDescent="0.25">
      <c r="A34" s="8"/>
      <c r="B34" s="8"/>
      <c r="C34" s="8"/>
      <c r="D34" s="8"/>
      <c r="E34" s="8"/>
      <c r="F34" s="8"/>
      <c r="G34" s="8"/>
      <c r="H34" s="8"/>
      <c r="I34" s="8"/>
    </row>
    <row r="35" spans="1:10" x14ac:dyDescent="0.25">
      <c r="A35" s="24">
        <v>16</v>
      </c>
      <c r="B35" s="24">
        <v>30</v>
      </c>
      <c r="C35" s="9">
        <v>43479</v>
      </c>
      <c r="D35" s="9">
        <v>43552</v>
      </c>
      <c r="E35" s="32">
        <v>310</v>
      </c>
      <c r="F35" s="35" t="s">
        <v>26</v>
      </c>
      <c r="G35" s="25">
        <v>215</v>
      </c>
      <c r="H35" s="3" t="s">
        <v>33</v>
      </c>
      <c r="I35" s="26"/>
      <c r="J35" s="55"/>
    </row>
    <row r="36" spans="1:10" x14ac:dyDescent="0.25">
      <c r="A36" s="24">
        <v>17</v>
      </c>
      <c r="B36" s="24">
        <v>30</v>
      </c>
      <c r="C36" s="9">
        <v>43479</v>
      </c>
      <c r="D36" s="9">
        <v>43552</v>
      </c>
      <c r="E36" s="32">
        <v>289</v>
      </c>
      <c r="F36" s="35" t="s">
        <v>26</v>
      </c>
      <c r="G36" s="34">
        <v>109</v>
      </c>
      <c r="H36" s="3" t="s">
        <v>33</v>
      </c>
      <c r="I36" s="26"/>
      <c r="J36" s="55"/>
    </row>
    <row r="37" spans="1:10" x14ac:dyDescent="0.25">
      <c r="A37" s="24">
        <v>18</v>
      </c>
      <c r="B37" s="24">
        <v>30</v>
      </c>
      <c r="C37" s="9">
        <v>43479</v>
      </c>
      <c r="D37" s="9">
        <v>43552</v>
      </c>
      <c r="E37" s="32">
        <v>239.08340985758977</v>
      </c>
      <c r="F37" s="35" t="s">
        <v>26</v>
      </c>
      <c r="G37" s="34">
        <v>98.5</v>
      </c>
      <c r="H37" s="3" t="s">
        <v>33</v>
      </c>
      <c r="I37" s="26"/>
      <c r="J37" s="55"/>
    </row>
    <row r="38" spans="1:10" x14ac:dyDescent="0.25">
      <c r="A38" s="28">
        <v>19</v>
      </c>
      <c r="B38" s="24">
        <v>30</v>
      </c>
      <c r="C38" s="29">
        <v>43612</v>
      </c>
      <c r="D38" s="9">
        <v>43629</v>
      </c>
      <c r="E38" s="30">
        <v>214.06245643134034</v>
      </c>
      <c r="F38" s="35" t="s">
        <v>29</v>
      </c>
      <c r="G38" s="4">
        <v>50.084287591043847</v>
      </c>
      <c r="H38" s="3" t="s">
        <v>30</v>
      </c>
      <c r="I38" s="26"/>
      <c r="J38" s="55"/>
    </row>
    <row r="39" spans="1:10" x14ac:dyDescent="0.25">
      <c r="A39" s="28">
        <v>20</v>
      </c>
      <c r="B39" s="24">
        <v>30</v>
      </c>
      <c r="C39" s="29">
        <v>43612</v>
      </c>
      <c r="D39" s="9">
        <v>43629</v>
      </c>
      <c r="E39" s="30">
        <v>279.84523534557326</v>
      </c>
      <c r="F39" s="35" t="s">
        <v>29</v>
      </c>
      <c r="G39" s="4">
        <v>104</v>
      </c>
      <c r="H39" s="3" t="s">
        <v>30</v>
      </c>
      <c r="I39" s="26"/>
      <c r="J39" s="55"/>
    </row>
    <row r="40" spans="1:10" x14ac:dyDescent="0.25">
      <c r="A40" s="28">
        <v>21</v>
      </c>
      <c r="B40" s="24">
        <v>30</v>
      </c>
      <c r="C40" s="29">
        <v>43612</v>
      </c>
      <c r="D40" s="9">
        <v>43629</v>
      </c>
      <c r="E40" s="30">
        <v>178.51528802285605</v>
      </c>
      <c r="F40" s="35" t="s">
        <v>29</v>
      </c>
      <c r="G40" s="4">
        <v>56.907903262635976</v>
      </c>
      <c r="H40" s="3" t="s">
        <v>30</v>
      </c>
      <c r="I40" s="26"/>
      <c r="J40" s="55"/>
    </row>
    <row r="41" spans="1:10" x14ac:dyDescent="0.25">
      <c r="A41" s="28">
        <v>22</v>
      </c>
      <c r="B41" s="24">
        <v>30</v>
      </c>
      <c r="C41" s="29">
        <v>43612</v>
      </c>
      <c r="D41" s="9">
        <v>43629</v>
      </c>
      <c r="E41" s="30">
        <v>183.53885035175549</v>
      </c>
      <c r="F41" s="35" t="s">
        <v>29</v>
      </c>
      <c r="G41" s="4">
        <v>55.2</v>
      </c>
      <c r="H41" s="3" t="s">
        <v>30</v>
      </c>
      <c r="I41" s="26"/>
      <c r="J41" s="55"/>
    </row>
    <row r="42" spans="1:10" x14ac:dyDescent="0.25">
      <c r="A42" s="28">
        <v>27</v>
      </c>
      <c r="B42" s="24">
        <v>30</v>
      </c>
      <c r="C42" s="29">
        <v>43612</v>
      </c>
      <c r="D42" s="9">
        <v>43629</v>
      </c>
      <c r="E42" s="32">
        <v>131.1545424364794</v>
      </c>
      <c r="F42" s="35" t="s">
        <v>34</v>
      </c>
      <c r="G42" s="36">
        <v>59</v>
      </c>
      <c r="H42" s="3" t="s">
        <v>35</v>
      </c>
      <c r="I42" s="26"/>
      <c r="J42" s="55"/>
    </row>
    <row r="43" spans="1:10" x14ac:dyDescent="0.25">
      <c r="A43" s="28">
        <v>28</v>
      </c>
      <c r="B43" s="24">
        <v>30</v>
      </c>
      <c r="C43" s="29">
        <v>43612</v>
      </c>
      <c r="D43" s="9">
        <v>43629</v>
      </c>
      <c r="E43" s="32">
        <v>95</v>
      </c>
      <c r="F43" s="35" t="s">
        <v>36</v>
      </c>
      <c r="G43" s="37">
        <v>41</v>
      </c>
      <c r="H43" s="3" t="s">
        <v>37</v>
      </c>
      <c r="I43" s="26"/>
      <c r="J43" s="55"/>
    </row>
    <row r="44" spans="1:10" x14ac:dyDescent="0.25">
      <c r="A44" s="8"/>
      <c r="B44" s="31" t="s">
        <v>12</v>
      </c>
      <c r="C44" s="8"/>
      <c r="D44" s="8"/>
      <c r="E44" s="6">
        <f>COUNT(E35:E43)</f>
        <v>9</v>
      </c>
      <c r="F44" s="38"/>
      <c r="G44" s="6">
        <f>COUNT(G35:G43)</f>
        <v>9</v>
      </c>
      <c r="H44" s="32"/>
      <c r="I44" s="6"/>
      <c r="J44" s="6"/>
    </row>
    <row r="45" spans="1:10" x14ac:dyDescent="0.25">
      <c r="A45" s="24"/>
      <c r="B45" s="31" t="s">
        <v>13</v>
      </c>
      <c r="C45" s="2"/>
      <c r="D45" s="2"/>
      <c r="E45" s="7">
        <f>AVERAGE(E35:E43)</f>
        <v>213.35553138284382</v>
      </c>
      <c r="F45" s="6"/>
      <c r="G45" s="7">
        <f>AVERAGE(G35:G43)</f>
        <v>87.632465650408875</v>
      </c>
      <c r="H45" s="5"/>
      <c r="I45" s="7"/>
      <c r="J45" s="7"/>
    </row>
    <row r="46" spans="1:10" x14ac:dyDescent="0.25">
      <c r="A46" s="8"/>
      <c r="B46" s="31" t="s">
        <v>14</v>
      </c>
      <c r="C46" s="8"/>
      <c r="D46" s="8"/>
      <c r="E46" s="7">
        <f>_xlfn.STDEV.P(E35:E43)</f>
        <v>69.132284282718729</v>
      </c>
      <c r="F46" s="6"/>
      <c r="G46" s="7">
        <f>_xlfn.STDEV.P(G35:G43)</f>
        <v>51.061176808392283</v>
      </c>
      <c r="H46" s="5"/>
      <c r="I46" s="7"/>
      <c r="J46" s="7"/>
    </row>
    <row r="47" spans="1:10" x14ac:dyDescent="0.25">
      <c r="A47" s="8"/>
      <c r="B47" s="8"/>
      <c r="C47" s="3"/>
      <c r="D47" s="3"/>
      <c r="E47" s="6"/>
      <c r="F47" s="6"/>
      <c r="G47" s="6"/>
      <c r="H47" s="32"/>
      <c r="I47" s="7"/>
    </row>
    <row r="48" spans="1:10" x14ac:dyDescent="0.25">
      <c r="A48" s="28">
        <v>14</v>
      </c>
      <c r="B48" s="8">
        <v>45</v>
      </c>
      <c r="C48" s="29">
        <v>43612</v>
      </c>
      <c r="D48" s="9">
        <v>43629</v>
      </c>
      <c r="E48" s="39">
        <v>137</v>
      </c>
      <c r="F48" s="3" t="s">
        <v>29</v>
      </c>
      <c r="G48" s="4">
        <v>45.7</v>
      </c>
      <c r="H48" s="3" t="s">
        <v>30</v>
      </c>
      <c r="I48" s="26"/>
      <c r="J48" s="55"/>
    </row>
    <row r="49" spans="1:10" x14ac:dyDescent="0.25">
      <c r="A49" s="28" t="s">
        <v>38</v>
      </c>
      <c r="B49" s="8">
        <v>45</v>
      </c>
      <c r="C49" s="29">
        <v>43612</v>
      </c>
      <c r="D49" s="9">
        <v>43629</v>
      </c>
      <c r="E49" s="38">
        <v>81</v>
      </c>
      <c r="F49" s="3" t="s">
        <v>34</v>
      </c>
      <c r="G49" s="4">
        <v>24.912966082252716</v>
      </c>
      <c r="H49" s="3" t="s">
        <v>30</v>
      </c>
      <c r="I49" s="26"/>
      <c r="J49" s="55"/>
    </row>
    <row r="50" spans="1:10" x14ac:dyDescent="0.25">
      <c r="A50" s="28" t="s">
        <v>39</v>
      </c>
      <c r="B50" s="8">
        <v>45</v>
      </c>
      <c r="C50" s="29">
        <v>43612</v>
      </c>
      <c r="D50" s="9">
        <v>43629</v>
      </c>
      <c r="E50" s="38">
        <v>295</v>
      </c>
      <c r="F50" s="3" t="s">
        <v>36</v>
      </c>
      <c r="G50" s="4">
        <v>33.5</v>
      </c>
      <c r="H50" s="3" t="s">
        <v>30</v>
      </c>
      <c r="I50" s="26"/>
      <c r="J50" s="55"/>
    </row>
    <row r="51" spans="1:10" x14ac:dyDescent="0.25">
      <c r="A51" s="28" t="s">
        <v>40</v>
      </c>
      <c r="B51" s="8">
        <v>45</v>
      </c>
      <c r="C51" s="29">
        <v>43612</v>
      </c>
      <c r="D51" s="9">
        <v>43629</v>
      </c>
      <c r="E51" s="38">
        <v>141</v>
      </c>
      <c r="F51" s="3" t="s">
        <v>41</v>
      </c>
      <c r="G51" s="4">
        <v>36.537755708556269</v>
      </c>
      <c r="H51" s="3" t="s">
        <v>30</v>
      </c>
      <c r="I51" s="26"/>
      <c r="J51" s="55"/>
    </row>
    <row r="52" spans="1:10" x14ac:dyDescent="0.25">
      <c r="A52" s="28" t="s">
        <v>39</v>
      </c>
      <c r="B52" s="8">
        <v>45</v>
      </c>
      <c r="C52" s="29">
        <v>43612</v>
      </c>
      <c r="D52" s="9">
        <v>43629</v>
      </c>
      <c r="E52" s="38">
        <v>135</v>
      </c>
      <c r="F52" s="3" t="s">
        <v>36</v>
      </c>
      <c r="G52" s="4">
        <v>28.2</v>
      </c>
      <c r="H52" s="3" t="s">
        <v>30</v>
      </c>
      <c r="I52" s="26"/>
      <c r="J52" s="55"/>
    </row>
    <row r="53" spans="1:10" x14ac:dyDescent="0.25">
      <c r="A53" s="28" t="s">
        <v>40</v>
      </c>
      <c r="B53" s="8">
        <v>45</v>
      </c>
      <c r="C53" s="29">
        <v>43612</v>
      </c>
      <c r="D53" s="9">
        <v>43629</v>
      </c>
      <c r="E53" s="38">
        <v>53</v>
      </c>
      <c r="F53" s="3" t="s">
        <v>41</v>
      </c>
      <c r="G53" s="4">
        <v>6.5</v>
      </c>
      <c r="H53" s="3" t="s">
        <v>30</v>
      </c>
      <c r="I53" s="26"/>
      <c r="J53" s="55"/>
    </row>
    <row r="54" spans="1:10" x14ac:dyDescent="0.25">
      <c r="A54" s="8"/>
      <c r="B54" s="31" t="s">
        <v>12</v>
      </c>
      <c r="C54" s="9"/>
      <c r="D54" s="9"/>
      <c r="E54" s="6">
        <f>COUNT(E48:E53)</f>
        <v>6</v>
      </c>
      <c r="F54" s="40"/>
      <c r="G54" s="6">
        <f>COUNT(G48:G53)</f>
        <v>6</v>
      </c>
      <c r="H54" s="40"/>
      <c r="I54" s="6"/>
      <c r="J54" s="6"/>
    </row>
    <row r="55" spans="1:10" x14ac:dyDescent="0.25">
      <c r="A55" s="8"/>
      <c r="B55" s="31" t="s">
        <v>13</v>
      </c>
      <c r="C55" s="2"/>
      <c r="D55" s="2"/>
      <c r="E55" s="6">
        <f>AVERAGE(E48:E53)</f>
        <v>140.33333333333334</v>
      </c>
      <c r="F55" s="40"/>
      <c r="G55" s="7">
        <f>AVERAGE(G48:G53)</f>
        <v>29.225120298468159</v>
      </c>
      <c r="H55" s="40"/>
      <c r="I55" s="7"/>
      <c r="J55" s="7"/>
    </row>
    <row r="56" spans="1:10" x14ac:dyDescent="0.25">
      <c r="A56" s="3"/>
      <c r="B56" s="31" t="s">
        <v>14</v>
      </c>
      <c r="C56" s="9"/>
      <c r="D56" s="9"/>
      <c r="E56" s="6">
        <f>_xlfn.STDEV.P(E48:E53)</f>
        <v>76.495461012765688</v>
      </c>
      <c r="F56" s="5"/>
      <c r="G56" s="7">
        <f>_xlfn.STDEV.P(G48:G53)</f>
        <v>12.105422562320269</v>
      </c>
      <c r="H56" s="5"/>
      <c r="I56" s="7"/>
      <c r="J56" s="7"/>
    </row>
    <row r="57" spans="1:10" x14ac:dyDescent="0.25">
      <c r="A57" s="3"/>
      <c r="B57" s="31"/>
      <c r="C57" s="9"/>
      <c r="D57" s="9"/>
      <c r="E57" s="6"/>
      <c r="F57" s="5"/>
      <c r="G57" s="7"/>
      <c r="H57" s="5"/>
      <c r="I57" s="7"/>
    </row>
    <row r="58" spans="1:10" x14ac:dyDescent="0.25">
      <c r="A58" s="28">
        <v>18</v>
      </c>
      <c r="B58" s="8">
        <v>60</v>
      </c>
      <c r="C58" s="29">
        <v>43612</v>
      </c>
      <c r="D58" s="9">
        <v>43629</v>
      </c>
      <c r="E58" s="32">
        <v>90</v>
      </c>
      <c r="F58" s="3" t="s">
        <v>29</v>
      </c>
      <c r="G58" s="5">
        <v>14.5</v>
      </c>
      <c r="H58" s="3" t="s">
        <v>30</v>
      </c>
      <c r="I58" s="7"/>
      <c r="J58" s="55"/>
    </row>
    <row r="59" spans="1:10" x14ac:dyDescent="0.25">
      <c r="A59" s="28">
        <v>19</v>
      </c>
      <c r="B59" s="8">
        <v>60</v>
      </c>
      <c r="C59" s="29">
        <v>43612</v>
      </c>
      <c r="D59" s="9">
        <v>43629</v>
      </c>
      <c r="E59" s="32">
        <v>49</v>
      </c>
      <c r="F59" s="3" t="s">
        <v>34</v>
      </c>
      <c r="G59" s="5">
        <v>16.600000000000001</v>
      </c>
      <c r="H59" s="3" t="s">
        <v>30</v>
      </c>
      <c r="I59" s="7"/>
      <c r="J59" s="55"/>
    </row>
    <row r="60" spans="1:10" x14ac:dyDescent="0.25">
      <c r="A60" s="28">
        <v>20</v>
      </c>
      <c r="B60" s="8">
        <v>60</v>
      </c>
      <c r="C60" s="29">
        <v>43612</v>
      </c>
      <c r="D60" s="9">
        <v>43629</v>
      </c>
      <c r="E60" s="41">
        <v>135</v>
      </c>
      <c r="F60" s="3" t="s">
        <v>36</v>
      </c>
      <c r="G60" s="12">
        <v>26.5</v>
      </c>
      <c r="H60" s="3" t="s">
        <v>30</v>
      </c>
      <c r="J60" s="55"/>
    </row>
    <row r="61" spans="1:10" x14ac:dyDescent="0.25">
      <c r="A61" s="28">
        <v>21</v>
      </c>
      <c r="B61" s="8">
        <v>60</v>
      </c>
      <c r="C61" s="29">
        <v>43612</v>
      </c>
      <c r="D61" s="9">
        <v>43629</v>
      </c>
      <c r="E61" s="41">
        <v>24</v>
      </c>
      <c r="F61" s="3" t="s">
        <v>41</v>
      </c>
      <c r="G61" s="12">
        <v>2.4</v>
      </c>
      <c r="H61" s="3" t="s">
        <v>30</v>
      </c>
      <c r="J61" s="55"/>
    </row>
    <row r="62" spans="1:10" x14ac:dyDescent="0.25">
      <c r="B62" s="31" t="s">
        <v>12</v>
      </c>
      <c r="C62" s="9"/>
      <c r="D62" s="9"/>
      <c r="E62" s="6">
        <f>COUNT(E58:E61)</f>
        <v>4</v>
      </c>
      <c r="F62" s="40"/>
      <c r="G62" s="6">
        <f>COUNT(G58:G61)</f>
        <v>4</v>
      </c>
      <c r="J62" s="6"/>
    </row>
    <row r="63" spans="1:10" x14ac:dyDescent="0.25">
      <c r="B63" s="31" t="s">
        <v>13</v>
      </c>
      <c r="C63" s="2"/>
      <c r="D63" s="2"/>
      <c r="E63" s="7">
        <f>AVERAGE(E58:E61)</f>
        <v>74.5</v>
      </c>
      <c r="F63" s="40"/>
      <c r="G63" s="7">
        <f>AVERAGE(G58:G61)</f>
        <v>15</v>
      </c>
      <c r="J63" s="7"/>
    </row>
    <row r="64" spans="1:10" x14ac:dyDescent="0.25">
      <c r="B64" s="31" t="s">
        <v>14</v>
      </c>
      <c r="C64" s="9"/>
      <c r="D64" s="9"/>
      <c r="E64" s="7">
        <f>_xlfn.STDEV.P(E58:E61)</f>
        <v>42.133715715564421</v>
      </c>
      <c r="F64" s="5"/>
      <c r="G64" s="7">
        <f>_xlfn.STDEV.P(G58:G61)</f>
        <v>8.5705892446202316</v>
      </c>
      <c r="J64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workbookViewId="0">
      <selection activeCell="J4" sqref="J4"/>
    </sheetView>
  </sheetViews>
  <sheetFormatPr defaultRowHeight="15" x14ac:dyDescent="0.25"/>
  <cols>
    <col min="1" max="2" width="9.140625" style="19"/>
    <col min="3" max="3" width="12.85546875" style="19" customWidth="1"/>
    <col min="4" max="4" width="11.42578125" style="19" customWidth="1"/>
    <col min="5" max="5" width="10.28515625" style="19" customWidth="1"/>
    <col min="6" max="6" width="16.7109375" style="19" bestFit="1" customWidth="1"/>
    <col min="7" max="7" width="9.140625" style="19"/>
    <col min="8" max="8" width="17.28515625" style="19" customWidth="1"/>
    <col min="9" max="9" width="9.140625" style="19"/>
    <col min="10" max="10" width="9.140625" style="42"/>
    <col min="11" max="16384" width="9.140625" style="19"/>
  </cols>
  <sheetData>
    <row r="1" spans="1:14" ht="15.75" x14ac:dyDescent="0.25">
      <c r="A1" s="16" t="s">
        <v>17</v>
      </c>
      <c r="B1" s="3"/>
      <c r="C1" s="3"/>
      <c r="D1" s="3"/>
      <c r="E1" s="3"/>
      <c r="F1" s="3"/>
      <c r="G1" s="3"/>
    </row>
    <row r="2" spans="1:14" ht="18.75" x14ac:dyDescent="0.3">
      <c r="A2" s="16" t="s">
        <v>42</v>
      </c>
      <c r="B2" s="18"/>
      <c r="C2" s="18"/>
      <c r="D2" s="18"/>
      <c r="E2" s="18"/>
      <c r="F2" s="18"/>
      <c r="G2" s="18"/>
    </row>
    <row r="3" spans="1:14" ht="30" x14ac:dyDescent="0.25">
      <c r="A3" s="20" t="s">
        <v>19</v>
      </c>
      <c r="B3" s="20" t="s">
        <v>20</v>
      </c>
      <c r="C3" s="20" t="s">
        <v>21</v>
      </c>
      <c r="D3" s="21" t="s">
        <v>22</v>
      </c>
      <c r="E3" s="20" t="s">
        <v>23</v>
      </c>
      <c r="F3" s="22" t="s">
        <v>24</v>
      </c>
      <c r="G3" s="20" t="s">
        <v>25</v>
      </c>
      <c r="H3" s="22" t="s">
        <v>24</v>
      </c>
      <c r="J3" s="43" t="s">
        <v>16</v>
      </c>
    </row>
    <row r="4" spans="1:14" x14ac:dyDescent="0.25">
      <c r="A4" s="44">
        <v>10</v>
      </c>
      <c r="B4" s="44">
        <v>5</v>
      </c>
      <c r="C4" s="29">
        <v>43612</v>
      </c>
      <c r="D4" s="9">
        <v>43629</v>
      </c>
      <c r="E4" s="32">
        <v>1041.4914889083618</v>
      </c>
      <c r="F4" s="8" t="s">
        <v>29</v>
      </c>
      <c r="G4" s="32">
        <v>351.79086084148213</v>
      </c>
      <c r="H4" s="8" t="s">
        <v>30</v>
      </c>
      <c r="J4" s="55">
        <f>(E4/G4)</f>
        <v>2.9605416309483394</v>
      </c>
    </row>
    <row r="5" spans="1:14" x14ac:dyDescent="0.25">
      <c r="A5" s="44">
        <v>11</v>
      </c>
      <c r="B5" s="44">
        <v>5</v>
      </c>
      <c r="C5" s="29">
        <v>43612</v>
      </c>
      <c r="D5" s="9">
        <v>43629</v>
      </c>
      <c r="E5" s="32">
        <v>881.24441929013108</v>
      </c>
      <c r="F5" s="8" t="s">
        <v>29</v>
      </c>
      <c r="G5" s="32">
        <v>348.99442762290585</v>
      </c>
      <c r="H5" s="8" t="s">
        <v>30</v>
      </c>
      <c r="J5" s="55">
        <f t="shared" ref="J5:J11" si="0">(E5/G5)</f>
        <v>2.5250959601060736</v>
      </c>
    </row>
    <row r="6" spans="1:14" x14ac:dyDescent="0.25">
      <c r="A6" s="44">
        <v>12</v>
      </c>
      <c r="B6" s="44">
        <v>5</v>
      </c>
      <c r="C6" s="29">
        <v>43612</v>
      </c>
      <c r="D6" s="9">
        <v>43629</v>
      </c>
      <c r="E6" s="32">
        <v>1680.7494144144443</v>
      </c>
      <c r="F6" s="8" t="s">
        <v>29</v>
      </c>
      <c r="G6" s="32">
        <v>544.20816191241886</v>
      </c>
      <c r="H6" s="8" t="s">
        <v>30</v>
      </c>
      <c r="J6" s="55">
        <f t="shared" si="0"/>
        <v>3.0884311042084898</v>
      </c>
    </row>
    <row r="7" spans="1:14" x14ac:dyDescent="0.25">
      <c r="A7" s="44">
        <v>13</v>
      </c>
      <c r="B7" s="44">
        <v>5</v>
      </c>
      <c r="C7" s="29">
        <v>43612</v>
      </c>
      <c r="D7" s="9">
        <v>43629</v>
      </c>
      <c r="E7" s="32">
        <v>1968.9962363012844</v>
      </c>
      <c r="F7" s="8" t="s">
        <v>29</v>
      </c>
      <c r="G7" s="38">
        <v>895.49836103978373</v>
      </c>
      <c r="H7" s="8" t="s">
        <v>30</v>
      </c>
      <c r="J7" s="55">
        <f t="shared" si="0"/>
        <v>2.1987714572866861</v>
      </c>
    </row>
    <row r="8" spans="1:14" x14ac:dyDescent="0.25">
      <c r="A8" s="44">
        <v>1</v>
      </c>
      <c r="B8" s="44">
        <v>5</v>
      </c>
      <c r="C8" s="45">
        <v>44160</v>
      </c>
      <c r="D8" s="9">
        <v>44181</v>
      </c>
      <c r="E8" s="32">
        <v>2319.3667561582647</v>
      </c>
      <c r="F8" s="46" t="s">
        <v>43</v>
      </c>
      <c r="G8" s="32">
        <v>660</v>
      </c>
      <c r="H8" s="5" t="s">
        <v>44</v>
      </c>
      <c r="J8" s="55">
        <f t="shared" si="0"/>
        <v>3.5141920547852497</v>
      </c>
    </row>
    <row r="9" spans="1:14" x14ac:dyDescent="0.25">
      <c r="A9" s="8">
        <v>3</v>
      </c>
      <c r="B9" s="44">
        <v>5</v>
      </c>
      <c r="C9" s="45">
        <v>44160</v>
      </c>
      <c r="D9" s="9">
        <v>44181</v>
      </c>
      <c r="E9" s="32">
        <v>2164.3655625325468</v>
      </c>
      <c r="F9" s="46" t="s">
        <v>43</v>
      </c>
      <c r="G9" s="32">
        <v>602</v>
      </c>
      <c r="H9" s="5" t="s">
        <v>44</v>
      </c>
      <c r="J9" s="55">
        <f t="shared" si="0"/>
        <v>3.5952916321138653</v>
      </c>
      <c r="K9" s="47"/>
      <c r="L9" s="47"/>
      <c r="M9" s="47"/>
      <c r="N9" s="47"/>
    </row>
    <row r="10" spans="1:14" x14ac:dyDescent="0.25">
      <c r="A10" s="44">
        <v>4</v>
      </c>
      <c r="B10" s="44">
        <v>5</v>
      </c>
      <c r="C10" s="45">
        <v>44160</v>
      </c>
      <c r="D10" s="9">
        <v>44181</v>
      </c>
      <c r="E10" s="32">
        <v>1083.5233704829882</v>
      </c>
      <c r="F10" s="46" t="s">
        <v>43</v>
      </c>
      <c r="G10" s="32">
        <v>410</v>
      </c>
      <c r="H10" s="5" t="s">
        <v>44</v>
      </c>
      <c r="J10" s="55">
        <f t="shared" si="0"/>
        <v>2.6427399280072881</v>
      </c>
      <c r="K10" s="47"/>
      <c r="L10" s="47"/>
      <c r="M10" s="47"/>
      <c r="N10" s="47"/>
    </row>
    <row r="11" spans="1:14" x14ac:dyDescent="0.25">
      <c r="A11" s="8">
        <v>5</v>
      </c>
      <c r="B11" s="44">
        <v>5</v>
      </c>
      <c r="C11" s="45">
        <v>44160</v>
      </c>
      <c r="D11" s="9">
        <v>44181</v>
      </c>
      <c r="E11" s="38">
        <v>1285.4636534889703</v>
      </c>
      <c r="F11" s="46" t="s">
        <v>43</v>
      </c>
      <c r="G11" s="38">
        <v>652</v>
      </c>
      <c r="H11" s="5" t="s">
        <v>44</v>
      </c>
      <c r="J11" s="55">
        <f t="shared" si="0"/>
        <v>1.9715700206886047</v>
      </c>
      <c r="K11" s="47"/>
      <c r="L11" s="47"/>
      <c r="M11" s="47"/>
      <c r="N11" s="47"/>
    </row>
    <row r="12" spans="1:14" x14ac:dyDescent="0.25">
      <c r="A12" s="6"/>
      <c r="B12" s="6"/>
      <c r="C12" s="6"/>
      <c r="D12" s="6" t="s">
        <v>12</v>
      </c>
      <c r="E12" s="6">
        <f>COUNT(E4:E11)</f>
        <v>8</v>
      </c>
      <c r="F12" s="32"/>
      <c r="G12" s="6">
        <f>COUNT(G4:G11)</f>
        <v>8</v>
      </c>
      <c r="H12" s="32"/>
      <c r="J12" s="6">
        <f>COUNT(J4:J11)</f>
        <v>8</v>
      </c>
      <c r="K12" s="47"/>
      <c r="L12" s="47"/>
      <c r="M12" s="47"/>
      <c r="N12" s="47"/>
    </row>
    <row r="13" spans="1:14" x14ac:dyDescent="0.25">
      <c r="A13" s="7"/>
      <c r="B13" s="7"/>
      <c r="C13" s="8"/>
      <c r="D13" s="31" t="s">
        <v>45</v>
      </c>
      <c r="E13" s="6">
        <f>AVERAGE(E4:E11)</f>
        <v>1553.1501126971239</v>
      </c>
      <c r="F13" s="5"/>
      <c r="G13" s="6">
        <f>AVERAGE(G4:G11)</f>
        <v>558.06147642707379</v>
      </c>
      <c r="H13" s="5"/>
      <c r="J13" s="7">
        <f>AVERAGE(J4:J11)</f>
        <v>2.8120792235180745</v>
      </c>
      <c r="K13" s="47"/>
      <c r="L13" s="47"/>
      <c r="M13" s="47"/>
      <c r="N13" s="47"/>
    </row>
    <row r="14" spans="1:14" x14ac:dyDescent="0.25">
      <c r="A14" s="7"/>
      <c r="B14" s="7"/>
      <c r="C14" s="7"/>
      <c r="D14" s="48" t="s">
        <v>14</v>
      </c>
      <c r="E14" s="6">
        <f>_xlfn.STDEV.P(E4:E11)</f>
        <v>519.0543055314555</v>
      </c>
      <c r="F14" s="5"/>
      <c r="G14" s="6">
        <f>_xlfn.STDEV.P(G4:G11)</f>
        <v>174.42077951922022</v>
      </c>
      <c r="H14" s="5"/>
      <c r="J14" s="7">
        <f>_xlfn.STDEV.P(J4:J11)</f>
        <v>0.54754370599900704</v>
      </c>
      <c r="K14" s="47"/>
      <c r="L14" s="47"/>
      <c r="M14" s="47"/>
      <c r="N14" s="47"/>
    </row>
    <row r="15" spans="1:14" x14ac:dyDescent="0.25">
      <c r="A15" s="7"/>
      <c r="B15" s="7"/>
      <c r="C15" s="7"/>
      <c r="D15" s="7"/>
      <c r="E15" s="6"/>
      <c r="F15" s="5"/>
      <c r="G15" s="6"/>
      <c r="H15" s="5"/>
      <c r="J15" s="33"/>
    </row>
    <row r="16" spans="1:14" x14ac:dyDescent="0.25">
      <c r="A16" s="8">
        <v>13</v>
      </c>
      <c r="B16" s="8">
        <v>10</v>
      </c>
      <c r="C16" s="29">
        <v>43717</v>
      </c>
      <c r="D16" s="9">
        <v>43723</v>
      </c>
      <c r="E16" s="38">
        <v>401.52540948294597</v>
      </c>
      <c r="F16" s="8" t="s">
        <v>46</v>
      </c>
      <c r="G16" s="49">
        <v>350.76</v>
      </c>
      <c r="H16" s="5" t="s">
        <v>47</v>
      </c>
      <c r="J16" s="33"/>
    </row>
    <row r="17" spans="1:10" x14ac:dyDescent="0.25">
      <c r="A17" s="8">
        <v>14</v>
      </c>
      <c r="B17" s="8">
        <v>10</v>
      </c>
      <c r="C17" s="29">
        <v>43717</v>
      </c>
      <c r="D17" s="9">
        <v>43723</v>
      </c>
      <c r="E17" s="38">
        <v>1079.5121833140411</v>
      </c>
      <c r="F17" s="8" t="s">
        <v>46</v>
      </c>
      <c r="G17" s="49">
        <v>580.75200000000007</v>
      </c>
      <c r="H17" s="5" t="s">
        <v>47</v>
      </c>
      <c r="J17" s="33"/>
    </row>
    <row r="18" spans="1:10" x14ac:dyDescent="0.25">
      <c r="A18" s="8">
        <v>6</v>
      </c>
      <c r="B18" s="8">
        <v>10</v>
      </c>
      <c r="C18" s="29">
        <v>43612</v>
      </c>
      <c r="D18" s="9">
        <v>43629</v>
      </c>
      <c r="E18" s="32">
        <v>1247.8024213199899</v>
      </c>
      <c r="F18" s="50" t="s">
        <v>48</v>
      </c>
      <c r="G18" s="32">
        <v>510.9821794860905</v>
      </c>
      <c r="H18" s="8" t="s">
        <v>30</v>
      </c>
      <c r="J18" s="33"/>
    </row>
    <row r="19" spans="1:10" x14ac:dyDescent="0.25">
      <c r="A19" s="51" t="s">
        <v>49</v>
      </c>
      <c r="B19" s="51">
        <v>15</v>
      </c>
      <c r="C19" s="29">
        <v>43612</v>
      </c>
      <c r="D19" s="9">
        <v>43629</v>
      </c>
      <c r="E19" s="32">
        <v>859.50055595337699</v>
      </c>
      <c r="F19" s="50" t="s">
        <v>48</v>
      </c>
      <c r="G19" s="32">
        <v>362.79018836933437</v>
      </c>
      <c r="H19" s="8" t="s">
        <v>30</v>
      </c>
      <c r="J19" s="33"/>
    </row>
    <row r="20" spans="1:10" x14ac:dyDescent="0.25">
      <c r="A20" s="51" t="s">
        <v>50</v>
      </c>
      <c r="B20" s="51">
        <v>10</v>
      </c>
      <c r="C20" s="29">
        <v>43612</v>
      </c>
      <c r="D20" s="9">
        <v>43629</v>
      </c>
      <c r="E20" s="8">
        <v>806</v>
      </c>
      <c r="F20" s="50" t="s">
        <v>48</v>
      </c>
      <c r="G20" s="32">
        <v>295.53330858034826</v>
      </c>
      <c r="H20" s="8" t="s">
        <v>30</v>
      </c>
    </row>
    <row r="21" spans="1:10" x14ac:dyDescent="0.25">
      <c r="A21" s="51" t="s">
        <v>51</v>
      </c>
      <c r="B21" s="51">
        <v>10</v>
      </c>
      <c r="C21" s="29">
        <v>43612</v>
      </c>
      <c r="D21" s="9">
        <v>43629</v>
      </c>
      <c r="E21" s="32">
        <v>1741.2559540138095</v>
      </c>
      <c r="F21" s="50" t="s">
        <v>48</v>
      </c>
      <c r="G21" s="32">
        <v>674.68574994277117</v>
      </c>
      <c r="H21" s="8" t="s">
        <v>30</v>
      </c>
    </row>
    <row r="22" spans="1:10" x14ac:dyDescent="0.25">
      <c r="A22" s="8">
        <v>18</v>
      </c>
      <c r="B22" s="8">
        <v>10</v>
      </c>
      <c r="C22" s="9">
        <v>43479</v>
      </c>
      <c r="D22" s="9">
        <v>43552</v>
      </c>
      <c r="E22" s="38">
        <v>1042.3099959248791</v>
      </c>
      <c r="F22" s="8" t="s">
        <v>26</v>
      </c>
      <c r="G22" s="32">
        <v>640.8706813176841</v>
      </c>
      <c r="H22" s="8" t="s">
        <v>33</v>
      </c>
    </row>
    <row r="23" spans="1:10" x14ac:dyDescent="0.25">
      <c r="A23" s="8">
        <v>19</v>
      </c>
      <c r="B23" s="8">
        <v>10</v>
      </c>
      <c r="C23" s="9">
        <v>43479</v>
      </c>
      <c r="D23" s="9">
        <v>43552</v>
      </c>
      <c r="E23" s="38">
        <v>1125.9269504760621</v>
      </c>
      <c r="F23" s="8" t="s">
        <v>26</v>
      </c>
      <c r="G23" s="32">
        <v>703.32972713959578</v>
      </c>
      <c r="H23" s="8" t="s">
        <v>33</v>
      </c>
      <c r="J23" s="33"/>
    </row>
    <row r="24" spans="1:10" x14ac:dyDescent="0.25">
      <c r="A24" s="8">
        <v>20</v>
      </c>
      <c r="B24" s="8">
        <v>10</v>
      </c>
      <c r="C24" s="9">
        <v>43479</v>
      </c>
      <c r="D24" s="9">
        <v>43552</v>
      </c>
      <c r="E24" s="38">
        <v>1110.7461729162831</v>
      </c>
      <c r="F24" s="8" t="s">
        <v>26</v>
      </c>
      <c r="G24" s="32">
        <v>768.72267204686887</v>
      </c>
      <c r="H24" s="8" t="s">
        <v>33</v>
      </c>
    </row>
    <row r="25" spans="1:10" x14ac:dyDescent="0.25">
      <c r="A25" s="8">
        <v>21</v>
      </c>
      <c r="B25" s="8">
        <v>10</v>
      </c>
      <c r="C25" s="9">
        <v>43479</v>
      </c>
      <c r="D25" s="9">
        <v>43552</v>
      </c>
      <c r="E25" s="38">
        <v>1465.4190230683664</v>
      </c>
      <c r="F25" s="8" t="s">
        <v>26</v>
      </c>
      <c r="G25" s="32">
        <v>693</v>
      </c>
      <c r="H25" s="8" t="s">
        <v>33</v>
      </c>
    </row>
    <row r="26" spans="1:10" x14ac:dyDescent="0.25">
      <c r="A26" s="8">
        <v>8</v>
      </c>
      <c r="B26" s="8">
        <v>10</v>
      </c>
      <c r="C26" s="45">
        <v>44162</v>
      </c>
      <c r="D26" s="9">
        <v>44181</v>
      </c>
      <c r="E26" s="32">
        <v>1102.4586067653306</v>
      </c>
      <c r="F26" s="8" t="s">
        <v>52</v>
      </c>
      <c r="G26" s="32">
        <v>110.17200112733671</v>
      </c>
      <c r="H26" s="5" t="s">
        <v>44</v>
      </c>
    </row>
    <row r="27" spans="1:10" x14ac:dyDescent="0.25">
      <c r="A27" s="8">
        <v>9</v>
      </c>
      <c r="B27" s="8">
        <v>10</v>
      </c>
      <c r="C27" s="45">
        <v>44162</v>
      </c>
      <c r="D27" s="9">
        <v>44181</v>
      </c>
      <c r="E27" s="32">
        <v>1691.9852405081849</v>
      </c>
      <c r="F27" s="8" t="s">
        <v>52</v>
      </c>
      <c r="G27" s="32">
        <v>187.28083485233407</v>
      </c>
      <c r="H27" s="5" t="s">
        <v>44</v>
      </c>
    </row>
    <row r="28" spans="1:10" x14ac:dyDescent="0.25">
      <c r="A28" s="8"/>
      <c r="B28" s="31"/>
      <c r="C28" s="8"/>
      <c r="D28" s="6" t="s">
        <v>12</v>
      </c>
      <c r="E28" s="6">
        <f>COUNT(E16:E25)</f>
        <v>10</v>
      </c>
      <c r="F28" s="5"/>
      <c r="G28" s="6">
        <f>COUNT(G16:G25)</f>
        <v>10</v>
      </c>
      <c r="H28" s="5"/>
    </row>
    <row r="29" spans="1:10" x14ac:dyDescent="0.25">
      <c r="A29" s="8"/>
      <c r="B29" s="31"/>
      <c r="C29" s="8"/>
      <c r="D29" s="31" t="s">
        <v>45</v>
      </c>
      <c r="E29" s="6">
        <f>AVERAGE(E16:E27)</f>
        <v>1139.5368761452726</v>
      </c>
      <c r="F29" s="5"/>
      <c r="G29" s="6">
        <f>AVERAGE(G16:G27)</f>
        <v>489.90661190519694</v>
      </c>
      <c r="H29" s="5"/>
    </row>
    <row r="30" spans="1:10" x14ac:dyDescent="0.25">
      <c r="A30" s="8"/>
      <c r="B30" s="31"/>
      <c r="C30" s="8"/>
      <c r="D30" s="48" t="s">
        <v>14</v>
      </c>
      <c r="E30" s="6">
        <f>_xlfn.STDEV.P(E16:E27)</f>
        <v>357.64958664523351</v>
      </c>
      <c r="F30" s="8"/>
      <c r="G30" s="6">
        <f>_xlfn.STDEV.P(G16:G27)</f>
        <v>211.98415257861183</v>
      </c>
      <c r="H30" s="8"/>
    </row>
    <row r="31" spans="1:10" x14ac:dyDescent="0.25">
      <c r="A31" s="8"/>
      <c r="B31" s="31"/>
      <c r="C31" s="8"/>
      <c r="D31" s="9"/>
      <c r="E31" s="6"/>
      <c r="F31" s="32"/>
      <c r="G31" s="6"/>
      <c r="H31" s="32"/>
    </row>
    <row r="32" spans="1:10" x14ac:dyDescent="0.25">
      <c r="A32" s="8">
        <v>6</v>
      </c>
      <c r="B32" s="8">
        <v>20</v>
      </c>
      <c r="C32" s="29">
        <v>43717</v>
      </c>
      <c r="D32" s="9">
        <v>43723</v>
      </c>
      <c r="E32" s="32">
        <v>363.69653551207267</v>
      </c>
      <c r="F32" s="8" t="s">
        <v>46</v>
      </c>
      <c r="G32" s="32">
        <v>354.97375099060736</v>
      </c>
      <c r="H32" s="5" t="s">
        <v>47</v>
      </c>
    </row>
    <row r="33" spans="1:8" x14ac:dyDescent="0.25">
      <c r="A33" s="8">
        <v>7</v>
      </c>
      <c r="B33" s="8">
        <v>20</v>
      </c>
      <c r="C33" s="29">
        <v>43717</v>
      </c>
      <c r="D33" s="9">
        <v>43723</v>
      </c>
      <c r="E33" s="32">
        <v>251.19969165152193</v>
      </c>
      <c r="F33" s="8" t="s">
        <v>46</v>
      </c>
      <c r="G33" s="32">
        <v>203.43079992742312</v>
      </c>
      <c r="H33" s="5" t="s">
        <v>47</v>
      </c>
    </row>
    <row r="34" spans="1:8" x14ac:dyDescent="0.25">
      <c r="A34" s="8">
        <v>2</v>
      </c>
      <c r="B34" s="8">
        <v>20</v>
      </c>
      <c r="C34" s="29">
        <v>43612</v>
      </c>
      <c r="D34" s="9">
        <v>43629</v>
      </c>
      <c r="E34" s="32">
        <v>296.83534997862677</v>
      </c>
      <c r="F34" s="50" t="s">
        <v>48</v>
      </c>
      <c r="G34" s="32">
        <v>168.35840543348658</v>
      </c>
      <c r="H34" s="8" t="s">
        <v>30</v>
      </c>
    </row>
    <row r="35" spans="1:8" x14ac:dyDescent="0.25">
      <c r="A35" s="8">
        <v>3</v>
      </c>
      <c r="B35" s="8">
        <v>20</v>
      </c>
      <c r="C35" s="29">
        <v>43612</v>
      </c>
      <c r="D35" s="9">
        <v>43629</v>
      </c>
      <c r="E35" s="32">
        <v>299.01699523592436</v>
      </c>
      <c r="F35" s="50" t="s">
        <v>48</v>
      </c>
      <c r="G35" s="32">
        <v>145</v>
      </c>
      <c r="H35" s="8" t="s">
        <v>30</v>
      </c>
    </row>
    <row r="36" spans="1:8" x14ac:dyDescent="0.25">
      <c r="A36" s="8">
        <v>22</v>
      </c>
      <c r="B36" s="8">
        <v>20</v>
      </c>
      <c r="C36" s="9">
        <v>43479</v>
      </c>
      <c r="D36" s="9">
        <v>43552</v>
      </c>
      <c r="E36" s="32">
        <v>416.76118435302971</v>
      </c>
      <c r="F36" s="8" t="s">
        <v>26</v>
      </c>
      <c r="G36" s="32">
        <v>277.21076335920776</v>
      </c>
      <c r="H36" s="8" t="s">
        <v>33</v>
      </c>
    </row>
    <row r="37" spans="1:8" x14ac:dyDescent="0.25">
      <c r="A37" s="8">
        <v>23</v>
      </c>
      <c r="B37" s="8">
        <v>20</v>
      </c>
      <c r="C37" s="9">
        <v>43479</v>
      </c>
      <c r="D37" s="9">
        <v>43552</v>
      </c>
      <c r="E37" s="32">
        <v>720.41944051065047</v>
      </c>
      <c r="F37" s="8" t="s">
        <v>26</v>
      </c>
      <c r="G37" s="32">
        <v>447.20050693922497</v>
      </c>
      <c r="H37" s="8" t="s">
        <v>33</v>
      </c>
    </row>
    <row r="38" spans="1:8" x14ac:dyDescent="0.25">
      <c r="A38" s="8">
        <v>24</v>
      </c>
      <c r="B38" s="8">
        <v>20</v>
      </c>
      <c r="C38" s="9">
        <v>43479</v>
      </c>
      <c r="D38" s="9">
        <v>43552</v>
      </c>
      <c r="E38" s="32">
        <v>820</v>
      </c>
      <c r="F38" s="8" t="s">
        <v>26</v>
      </c>
      <c r="G38" s="32">
        <v>716</v>
      </c>
      <c r="H38" s="8" t="s">
        <v>33</v>
      </c>
    </row>
    <row r="39" spans="1:8" x14ac:dyDescent="0.25">
      <c r="A39" s="8">
        <v>25</v>
      </c>
      <c r="B39" s="8">
        <v>20</v>
      </c>
      <c r="C39" s="9">
        <v>43479</v>
      </c>
      <c r="D39" s="9">
        <v>43552</v>
      </c>
      <c r="E39" s="32">
        <v>745.60193139544538</v>
      </c>
      <c r="F39" s="8" t="s">
        <v>26</v>
      </c>
      <c r="G39" s="32">
        <v>538</v>
      </c>
      <c r="H39" s="8" t="s">
        <v>33</v>
      </c>
    </row>
    <row r="40" spans="1:8" x14ac:dyDescent="0.25">
      <c r="A40" s="8">
        <v>26</v>
      </c>
      <c r="B40" s="8">
        <v>20</v>
      </c>
      <c r="C40" s="9">
        <v>43479</v>
      </c>
      <c r="D40" s="9">
        <v>43552</v>
      </c>
      <c r="E40" s="32">
        <v>471.18530060967322</v>
      </c>
      <c r="F40" s="8" t="s">
        <v>26</v>
      </c>
      <c r="G40" s="32">
        <v>266.55828040887036</v>
      </c>
      <c r="H40" s="8" t="s">
        <v>33</v>
      </c>
    </row>
    <row r="41" spans="1:8" x14ac:dyDescent="0.25">
      <c r="A41" s="6"/>
      <c r="B41" s="6"/>
      <c r="C41" s="6"/>
      <c r="D41" s="6" t="s">
        <v>12</v>
      </c>
      <c r="E41" s="6">
        <f>COUNT(E32:E40)</f>
        <v>9</v>
      </c>
      <c r="F41" s="32"/>
      <c r="G41" s="6">
        <f>COUNT(G32:G40)</f>
        <v>9</v>
      </c>
      <c r="H41" s="32"/>
    </row>
    <row r="42" spans="1:8" x14ac:dyDescent="0.25">
      <c r="A42" s="7"/>
      <c r="B42" s="7"/>
      <c r="C42" s="7"/>
      <c r="D42" s="31" t="s">
        <v>45</v>
      </c>
      <c r="E42" s="6">
        <f>AVERAGE(E32:E40)</f>
        <v>487.19071436077161</v>
      </c>
      <c r="F42" s="32"/>
      <c r="G42" s="6">
        <f>AVERAGE(G32:G40)</f>
        <v>346.30361189542447</v>
      </c>
      <c r="H42" s="5"/>
    </row>
    <row r="43" spans="1:8" x14ac:dyDescent="0.25">
      <c r="A43" s="7"/>
      <c r="B43" s="7"/>
      <c r="C43" s="7"/>
      <c r="D43" s="48" t="s">
        <v>14</v>
      </c>
      <c r="E43" s="6">
        <f>_xlfn.STDEV.P(E32:E40)</f>
        <v>205.40950878460478</v>
      </c>
      <c r="F43" s="32"/>
      <c r="G43" s="6">
        <f>_xlfn.STDEV.P(G32:G40)</f>
        <v>178.70263941613445</v>
      </c>
      <c r="H43" s="5"/>
    </row>
    <row r="44" spans="1:8" x14ac:dyDescent="0.25">
      <c r="A44" s="8"/>
      <c r="B44" s="8"/>
      <c r="C44" s="8"/>
      <c r="D44" s="8"/>
      <c r="E44" s="8"/>
      <c r="F44" s="8"/>
      <c r="G44" s="8"/>
      <c r="H44" s="8"/>
    </row>
    <row r="45" spans="1:8" x14ac:dyDescent="0.25">
      <c r="A45" s="8">
        <v>8</v>
      </c>
      <c r="B45" s="8">
        <v>30</v>
      </c>
      <c r="C45" s="29">
        <v>43717</v>
      </c>
      <c r="D45" s="9">
        <v>43723</v>
      </c>
      <c r="E45" s="5">
        <v>65.010573387658908</v>
      </c>
      <c r="F45" s="8" t="s">
        <v>46</v>
      </c>
      <c r="G45" s="5">
        <v>46.101972510932491</v>
      </c>
      <c r="H45" s="5" t="s">
        <v>47</v>
      </c>
    </row>
    <row r="46" spans="1:8" x14ac:dyDescent="0.25">
      <c r="A46" s="8">
        <v>9</v>
      </c>
      <c r="B46" s="8">
        <v>30</v>
      </c>
      <c r="C46" s="29">
        <v>43717</v>
      </c>
      <c r="D46" s="9">
        <v>43723</v>
      </c>
      <c r="E46" s="5">
        <v>147.98192718127609</v>
      </c>
      <c r="F46" s="8" t="s">
        <v>46</v>
      </c>
      <c r="G46" s="32">
        <v>125.65312165717928</v>
      </c>
      <c r="H46" s="5" t="s">
        <v>47</v>
      </c>
    </row>
    <row r="47" spans="1:8" x14ac:dyDescent="0.25">
      <c r="A47" s="8">
        <v>10</v>
      </c>
      <c r="B47" s="8">
        <v>30</v>
      </c>
      <c r="C47" s="29">
        <v>43717</v>
      </c>
      <c r="D47" s="9">
        <v>43723</v>
      </c>
      <c r="E47" s="5">
        <v>199.12236691590275</v>
      </c>
      <c r="F47" s="8" t="s">
        <v>46</v>
      </c>
      <c r="G47" s="32">
        <v>162.40231360687918</v>
      </c>
      <c r="H47" s="5" t="s">
        <v>47</v>
      </c>
    </row>
    <row r="48" spans="1:8" x14ac:dyDescent="0.25">
      <c r="A48" s="8">
        <v>11</v>
      </c>
      <c r="B48" s="8">
        <v>30</v>
      </c>
      <c r="C48" s="29">
        <v>43717</v>
      </c>
      <c r="D48" s="9">
        <v>43723</v>
      </c>
      <c r="E48" s="37">
        <v>109.73629172178335</v>
      </c>
      <c r="F48" s="8" t="s">
        <v>46</v>
      </c>
      <c r="G48" s="32">
        <v>100.784096771786</v>
      </c>
      <c r="H48" s="5" t="s">
        <v>47</v>
      </c>
    </row>
    <row r="49" spans="1:8" x14ac:dyDescent="0.25">
      <c r="A49" s="8">
        <v>12</v>
      </c>
      <c r="B49" s="8">
        <v>30</v>
      </c>
      <c r="C49" s="29">
        <v>43717</v>
      </c>
      <c r="D49" s="9">
        <v>43723</v>
      </c>
      <c r="E49" s="37">
        <v>106.05258380180163</v>
      </c>
      <c r="F49" s="8" t="s">
        <v>46</v>
      </c>
      <c r="G49" s="5">
        <v>92.671767176361215</v>
      </c>
      <c r="H49" s="5" t="s">
        <v>47</v>
      </c>
    </row>
    <row r="50" spans="1:8" x14ac:dyDescent="0.25">
      <c r="A50" s="8">
        <v>27</v>
      </c>
      <c r="B50" s="8">
        <v>30</v>
      </c>
      <c r="C50" s="9">
        <v>43479</v>
      </c>
      <c r="D50" s="9">
        <v>43552</v>
      </c>
      <c r="E50" s="38">
        <v>443.80160550967224</v>
      </c>
      <c r="F50" s="8" t="s">
        <v>26</v>
      </c>
      <c r="G50" s="32">
        <v>178.65946793189877</v>
      </c>
      <c r="H50" s="8" t="s">
        <v>33</v>
      </c>
    </row>
    <row r="51" spans="1:8" x14ac:dyDescent="0.25">
      <c r="A51" s="8">
        <v>28</v>
      </c>
      <c r="B51" s="8">
        <v>30</v>
      </c>
      <c r="C51" s="9">
        <v>43479</v>
      </c>
      <c r="D51" s="9">
        <v>43552</v>
      </c>
      <c r="E51" s="38">
        <v>192.27214163717585</v>
      </c>
      <c r="F51" s="8" t="s">
        <v>26</v>
      </c>
      <c r="G51" s="32">
        <v>77.456200570108066</v>
      </c>
      <c r="H51" s="8" t="s">
        <v>33</v>
      </c>
    </row>
    <row r="52" spans="1:8" x14ac:dyDescent="0.25">
      <c r="A52" s="8">
        <v>29</v>
      </c>
      <c r="B52" s="8">
        <v>30</v>
      </c>
      <c r="C52" s="9">
        <v>43479</v>
      </c>
      <c r="D52" s="9">
        <v>43552</v>
      </c>
      <c r="E52" s="38">
        <v>321.05816895854838</v>
      </c>
      <c r="F52" s="8" t="s">
        <v>26</v>
      </c>
      <c r="G52" s="32">
        <v>166.75255924911428</v>
      </c>
      <c r="H52" s="8" t="s">
        <v>33</v>
      </c>
    </row>
    <row r="53" spans="1:8" x14ac:dyDescent="0.25">
      <c r="A53" s="8">
        <v>30</v>
      </c>
      <c r="B53" s="8">
        <v>30</v>
      </c>
      <c r="C53" s="9">
        <v>43479</v>
      </c>
      <c r="D53" s="9">
        <v>43552</v>
      </c>
      <c r="E53" s="38">
        <v>249.14495460149769</v>
      </c>
      <c r="F53" s="8" t="s">
        <v>26</v>
      </c>
      <c r="G53" s="32">
        <v>139.06173850973312</v>
      </c>
      <c r="H53" s="8" t="s">
        <v>33</v>
      </c>
    </row>
    <row r="54" spans="1:8" x14ac:dyDescent="0.25">
      <c r="A54" s="8"/>
      <c r="B54" s="31"/>
      <c r="C54" s="8"/>
      <c r="D54" s="6" t="s">
        <v>12</v>
      </c>
      <c r="E54" s="6">
        <f>COUNT(E47:E53)</f>
        <v>7</v>
      </c>
      <c r="F54" s="6"/>
      <c r="G54" s="6">
        <f>COUNT(G47:G53)</f>
        <v>7</v>
      </c>
      <c r="H54" s="32"/>
    </row>
    <row r="55" spans="1:8" x14ac:dyDescent="0.25">
      <c r="A55" s="8"/>
      <c r="B55" s="8"/>
      <c r="C55" s="8"/>
      <c r="D55" s="31" t="s">
        <v>45</v>
      </c>
      <c r="E55" s="6">
        <f>AVERAGE(E47:E53)</f>
        <v>231.59830187805454</v>
      </c>
      <c r="F55" s="6"/>
      <c r="G55" s="6">
        <f>AVERAGE(G47:G53)</f>
        <v>131.11259197369722</v>
      </c>
      <c r="H55" s="5"/>
    </row>
    <row r="56" spans="1:8" x14ac:dyDescent="0.25">
      <c r="A56" s="8"/>
      <c r="B56" s="8"/>
      <c r="C56" s="8"/>
      <c r="D56" s="48" t="s">
        <v>14</v>
      </c>
      <c r="E56" s="6">
        <f>_xlfn.STDEV.P(E47:E53)</f>
        <v>111.19770359242116</v>
      </c>
      <c r="F56" s="6"/>
      <c r="G56" s="6">
        <f>_xlfn.STDEV.P(G47:G53)</f>
        <v>37.511276898854575</v>
      </c>
      <c r="H56" s="5"/>
    </row>
    <row r="57" spans="1:8" x14ac:dyDescent="0.25">
      <c r="A57" s="8"/>
      <c r="B57" s="8"/>
      <c r="C57" s="8"/>
      <c r="D57" s="8"/>
      <c r="E57" s="8"/>
      <c r="F57" s="8"/>
      <c r="G57" s="8"/>
      <c r="H57" s="8"/>
    </row>
    <row r="58" spans="1:8" x14ac:dyDescent="0.25">
      <c r="A58" s="8">
        <v>1</v>
      </c>
      <c r="B58" s="8">
        <v>45</v>
      </c>
      <c r="C58" s="29">
        <v>43717</v>
      </c>
      <c r="D58" s="9">
        <v>43723</v>
      </c>
      <c r="E58" s="50">
        <v>56.905412067275307</v>
      </c>
      <c r="F58" s="8" t="s">
        <v>46</v>
      </c>
      <c r="G58" s="50">
        <v>47.155923957165079</v>
      </c>
      <c r="H58" s="5" t="s">
        <v>47</v>
      </c>
    </row>
    <row r="59" spans="1:8" x14ac:dyDescent="0.25">
      <c r="A59" s="8">
        <v>2</v>
      </c>
      <c r="B59" s="8">
        <v>45</v>
      </c>
      <c r="C59" s="29">
        <v>43717</v>
      </c>
      <c r="D59" s="9">
        <v>43723</v>
      </c>
      <c r="E59" s="50">
        <v>38.730397763679591</v>
      </c>
      <c r="F59" s="8" t="s">
        <v>46</v>
      </c>
      <c r="G59" s="50">
        <v>33.647596178587484</v>
      </c>
      <c r="H59" s="5" t="s">
        <v>47</v>
      </c>
    </row>
    <row r="60" spans="1:8" x14ac:dyDescent="0.25">
      <c r="A60" s="8">
        <v>3</v>
      </c>
      <c r="B60" s="8">
        <v>45</v>
      </c>
      <c r="C60" s="29">
        <v>43717</v>
      </c>
      <c r="D60" s="9">
        <v>43723</v>
      </c>
      <c r="E60" s="50">
        <v>70.972304100410895</v>
      </c>
      <c r="F60" s="8" t="s">
        <v>46</v>
      </c>
      <c r="G60" s="5">
        <v>73.854301645708688</v>
      </c>
      <c r="H60" s="5" t="s">
        <v>47</v>
      </c>
    </row>
    <row r="61" spans="1:8" x14ac:dyDescent="0.25">
      <c r="A61" s="8">
        <v>4</v>
      </c>
      <c r="B61" s="8">
        <v>45</v>
      </c>
      <c r="C61" s="29">
        <v>43717</v>
      </c>
      <c r="D61" s="9">
        <v>43723</v>
      </c>
      <c r="E61" s="50">
        <v>68.428808415154151</v>
      </c>
      <c r="F61" s="8" t="s">
        <v>46</v>
      </c>
      <c r="G61" s="5">
        <v>60.076369409857413</v>
      </c>
      <c r="H61" s="5" t="s">
        <v>47</v>
      </c>
    </row>
    <row r="62" spans="1:8" x14ac:dyDescent="0.25">
      <c r="A62" s="8">
        <v>31</v>
      </c>
      <c r="B62" s="8">
        <v>45</v>
      </c>
      <c r="C62" s="9">
        <v>43479</v>
      </c>
      <c r="D62" s="9">
        <v>43552</v>
      </c>
      <c r="E62" s="5">
        <v>91.266171023102387</v>
      </c>
      <c r="F62" s="8" t="s">
        <v>26</v>
      </c>
      <c r="G62" s="5">
        <v>48.498073725097242</v>
      </c>
      <c r="H62" s="8" t="s">
        <v>33</v>
      </c>
    </row>
    <row r="63" spans="1:8" x14ac:dyDescent="0.25">
      <c r="A63" s="8">
        <v>32</v>
      </c>
      <c r="B63" s="8">
        <v>45</v>
      </c>
      <c r="C63" s="9">
        <v>43479</v>
      </c>
      <c r="D63" s="9">
        <v>43552</v>
      </c>
      <c r="E63" s="5">
        <v>84.191921149939517</v>
      </c>
      <c r="F63" s="8" t="s">
        <v>26</v>
      </c>
      <c r="G63" s="5">
        <v>45.957332170724342</v>
      </c>
      <c r="H63" s="8" t="s">
        <v>33</v>
      </c>
    </row>
    <row r="64" spans="1:8" x14ac:dyDescent="0.25">
      <c r="A64" s="8">
        <v>33</v>
      </c>
      <c r="B64" s="8">
        <v>45</v>
      </c>
      <c r="C64" s="9">
        <v>43479</v>
      </c>
      <c r="D64" s="9">
        <v>43552</v>
      </c>
      <c r="E64" s="5">
        <v>56.41425734816513</v>
      </c>
      <c r="F64" s="8" t="s">
        <v>26</v>
      </c>
      <c r="G64" s="5">
        <v>30.485835125609523</v>
      </c>
      <c r="H64" s="8" t="s">
        <v>33</v>
      </c>
    </row>
    <row r="65" spans="1:15" x14ac:dyDescent="0.25">
      <c r="A65" s="8">
        <v>34</v>
      </c>
      <c r="B65" s="8">
        <v>45</v>
      </c>
      <c r="C65" s="9">
        <v>43479</v>
      </c>
      <c r="D65" s="9">
        <v>43552</v>
      </c>
      <c r="E65" s="32">
        <v>130.03194049485538</v>
      </c>
      <c r="F65" s="8" t="s">
        <v>26</v>
      </c>
      <c r="G65" s="5">
        <v>78.249662851056513</v>
      </c>
      <c r="H65" s="8" t="s">
        <v>33</v>
      </c>
    </row>
    <row r="66" spans="1:15" x14ac:dyDescent="0.25">
      <c r="A66" s="8"/>
      <c r="B66" s="31"/>
      <c r="C66" s="8"/>
      <c r="D66" s="6" t="s">
        <v>12</v>
      </c>
      <c r="E66" s="6">
        <f>COUNT(E58:E65)</f>
        <v>8</v>
      </c>
      <c r="F66" s="40"/>
      <c r="G66" s="6">
        <f>COUNT(G58:G65)</f>
        <v>8</v>
      </c>
      <c r="H66" s="40"/>
    </row>
    <row r="67" spans="1:15" x14ac:dyDescent="0.25">
      <c r="A67" s="8"/>
      <c r="B67" s="31"/>
      <c r="C67" s="52"/>
      <c r="D67" s="31" t="s">
        <v>45</v>
      </c>
      <c r="E67" s="7">
        <f>AVERAGE(E58:E65)</f>
        <v>74.617651545322786</v>
      </c>
      <c r="F67" s="40"/>
      <c r="G67" s="7">
        <f>AVERAGE(G58:G65)</f>
        <v>52.240636882975792</v>
      </c>
      <c r="H67" s="40"/>
    </row>
    <row r="68" spans="1:15" x14ac:dyDescent="0.25">
      <c r="A68" s="8"/>
      <c r="B68" s="31"/>
      <c r="C68" s="52"/>
      <c r="D68" s="48" t="s">
        <v>14</v>
      </c>
      <c r="E68" s="7">
        <f>_xlfn.STDEV.P(E58:E65)</f>
        <v>26.038806539334338</v>
      </c>
      <c r="F68" s="5"/>
      <c r="G68" s="7">
        <f>_xlfn.STDEV.P(G58:G65)</f>
        <v>16.214700911865023</v>
      </c>
      <c r="H68" s="5"/>
    </row>
    <row r="69" spans="1:15" x14ac:dyDescent="0.25">
      <c r="A69" s="53"/>
      <c r="B69" s="53"/>
      <c r="C69" s="53"/>
      <c r="D69" s="53"/>
      <c r="E69" s="53"/>
      <c r="F69" s="53"/>
      <c r="G69" s="53"/>
      <c r="H69" s="53"/>
    </row>
    <row r="70" spans="1:15" x14ac:dyDescent="0.25">
      <c r="A70" s="8">
        <v>35</v>
      </c>
      <c r="B70" s="8">
        <v>60</v>
      </c>
      <c r="C70" s="9">
        <v>43479</v>
      </c>
      <c r="D70" s="9">
        <v>43552</v>
      </c>
      <c r="E70" s="5">
        <v>101</v>
      </c>
      <c r="F70" s="8" t="s">
        <v>26</v>
      </c>
      <c r="G70" s="5">
        <v>31.5</v>
      </c>
      <c r="H70" s="8" t="s">
        <v>33</v>
      </c>
      <c r="K70" s="47"/>
      <c r="L70" s="47"/>
      <c r="M70" s="47"/>
      <c r="N70" s="47"/>
      <c r="O70" s="47"/>
    </row>
    <row r="71" spans="1:15" x14ac:dyDescent="0.25">
      <c r="A71" s="8">
        <v>36</v>
      </c>
      <c r="B71" s="8">
        <v>60</v>
      </c>
      <c r="C71" s="9">
        <v>43479</v>
      </c>
      <c r="D71" s="9">
        <v>43552</v>
      </c>
      <c r="E71" s="5">
        <v>64.5</v>
      </c>
      <c r="F71" s="8" t="s">
        <v>26</v>
      </c>
      <c r="G71" s="5">
        <v>38.700000000000003</v>
      </c>
      <c r="H71" s="8" t="s">
        <v>33</v>
      </c>
    </row>
    <row r="72" spans="1:15" x14ac:dyDescent="0.25">
      <c r="A72" s="8">
        <v>37</v>
      </c>
      <c r="B72" s="8">
        <v>60</v>
      </c>
      <c r="C72" s="9">
        <v>43479</v>
      </c>
      <c r="D72" s="9">
        <v>43552</v>
      </c>
      <c r="E72" s="5">
        <v>36.1</v>
      </c>
      <c r="F72" s="8" t="s">
        <v>26</v>
      </c>
      <c r="G72" s="5">
        <v>9.5</v>
      </c>
      <c r="H72" s="8" t="s">
        <v>33</v>
      </c>
    </row>
    <row r="73" spans="1:15" x14ac:dyDescent="0.25">
      <c r="A73" s="8">
        <v>38</v>
      </c>
      <c r="B73" s="8">
        <v>60</v>
      </c>
      <c r="C73" s="9">
        <v>43479</v>
      </c>
      <c r="D73" s="9">
        <v>43552</v>
      </c>
      <c r="E73" s="32">
        <v>38</v>
      </c>
      <c r="F73" s="8" t="s">
        <v>26</v>
      </c>
      <c r="G73" s="5">
        <v>5.8</v>
      </c>
      <c r="H73" s="8" t="s">
        <v>33</v>
      </c>
    </row>
    <row r="74" spans="1:15" x14ac:dyDescent="0.25">
      <c r="A74" s="53"/>
      <c r="B74" s="53"/>
      <c r="C74" s="53"/>
      <c r="D74" s="6" t="s">
        <v>12</v>
      </c>
      <c r="E74" s="6">
        <f>COUNT(E70:E73)</f>
        <v>4</v>
      </c>
      <c r="F74" s="53"/>
      <c r="G74" s="6">
        <f>COUNT(G70:G73)</f>
        <v>4</v>
      </c>
      <c r="H74" s="53"/>
    </row>
    <row r="75" spans="1:15" x14ac:dyDescent="0.25">
      <c r="A75" s="53"/>
      <c r="B75" s="53"/>
      <c r="C75" s="53"/>
      <c r="D75" s="31" t="s">
        <v>45</v>
      </c>
      <c r="E75" s="7">
        <f>AVERAGE(E70:E73)</f>
        <v>59.9</v>
      </c>
      <c r="F75" s="53"/>
      <c r="G75" s="7">
        <f>AVERAGE(G70:G73)</f>
        <v>21.375</v>
      </c>
      <c r="H75" s="53"/>
    </row>
    <row r="76" spans="1:15" x14ac:dyDescent="0.25">
      <c r="A76" s="53"/>
      <c r="B76" s="53"/>
      <c r="C76" s="53"/>
      <c r="D76" s="48" t="s">
        <v>14</v>
      </c>
      <c r="E76" s="7">
        <f>_xlfn.STDEV.P(E70:E73)</f>
        <v>26.250809511327457</v>
      </c>
      <c r="F76" s="53"/>
      <c r="G76" s="7">
        <f>_xlfn.STDEV.P(G70:G73)</f>
        <v>14.020230918212443</v>
      </c>
      <c r="H76" s="53"/>
    </row>
    <row r="77" spans="1:15" x14ac:dyDescent="0.25">
      <c r="A77" s="53"/>
      <c r="B77" s="53"/>
      <c r="C77" s="53"/>
      <c r="D77" s="53"/>
      <c r="E77" s="53"/>
      <c r="F77" s="53"/>
      <c r="G77" s="53"/>
      <c r="H77" s="53"/>
    </row>
    <row r="78" spans="1:15" x14ac:dyDescent="0.25">
      <c r="A78" s="53"/>
      <c r="B78" s="53"/>
      <c r="C78" s="53"/>
      <c r="D78" s="53"/>
      <c r="E78" s="53"/>
      <c r="F78" s="53"/>
      <c r="G78" s="53"/>
      <c r="H78" s="53"/>
    </row>
    <row r="79" spans="1:15" x14ac:dyDescent="0.25">
      <c r="A79" s="53"/>
      <c r="B79" s="53"/>
      <c r="C79" s="53"/>
      <c r="D79" s="53"/>
      <c r="E79" s="53"/>
      <c r="F79" s="53"/>
      <c r="G79" s="53"/>
      <c r="H79" s="53"/>
    </row>
    <row r="80" spans="1:15" x14ac:dyDescent="0.25">
      <c r="A80" s="53"/>
      <c r="B80" s="53"/>
      <c r="C80" s="53"/>
      <c r="D80" s="53"/>
      <c r="E80" s="53"/>
      <c r="F80" s="53"/>
      <c r="G80" s="53"/>
      <c r="H80" s="53"/>
    </row>
    <row r="81" spans="1:8" x14ac:dyDescent="0.25">
      <c r="A81" s="53"/>
      <c r="B81" s="53"/>
      <c r="C81" s="53"/>
      <c r="D81" s="53"/>
      <c r="E81" s="53"/>
      <c r="F81" s="53"/>
      <c r="G81" s="53"/>
      <c r="H81" s="53"/>
    </row>
    <row r="82" spans="1:8" x14ac:dyDescent="0.25">
      <c r="A82" s="53"/>
      <c r="B82" s="53"/>
      <c r="C82" s="53"/>
      <c r="D82" s="53"/>
      <c r="E82" s="53"/>
      <c r="F82" s="53"/>
      <c r="G82" s="53"/>
      <c r="H82" s="53"/>
    </row>
    <row r="83" spans="1:8" x14ac:dyDescent="0.25">
      <c r="A83" s="53"/>
      <c r="B83" s="53"/>
      <c r="C83" s="53"/>
      <c r="D83" s="53"/>
      <c r="E83" s="53"/>
      <c r="F83" s="53"/>
      <c r="G83" s="53"/>
      <c r="H83" s="53"/>
    </row>
    <row r="84" spans="1:8" x14ac:dyDescent="0.25">
      <c r="A84" s="53"/>
      <c r="B84" s="53"/>
      <c r="C84" s="53"/>
      <c r="D84" s="53"/>
      <c r="E84" s="53"/>
      <c r="F84" s="53"/>
      <c r="G84" s="53"/>
      <c r="H84" s="53"/>
    </row>
    <row r="85" spans="1:8" x14ac:dyDescent="0.25">
      <c r="A85" s="53"/>
      <c r="B85" s="53"/>
      <c r="C85" s="53"/>
      <c r="D85" s="53"/>
      <c r="E85" s="53"/>
      <c r="F85" s="53"/>
      <c r="G85" s="53"/>
      <c r="H85" s="53"/>
    </row>
    <row r="86" spans="1:8" x14ac:dyDescent="0.25">
      <c r="A86" s="53"/>
      <c r="B86" s="53"/>
      <c r="C86" s="53"/>
      <c r="D86" s="53"/>
      <c r="E86" s="53"/>
      <c r="F86" s="53"/>
      <c r="G86" s="53"/>
      <c r="H86" s="53"/>
    </row>
    <row r="87" spans="1:8" x14ac:dyDescent="0.25">
      <c r="A87" s="53"/>
      <c r="B87" s="53"/>
      <c r="C87" s="53"/>
      <c r="D87" s="53"/>
      <c r="E87" s="53"/>
      <c r="F87" s="53"/>
      <c r="G87" s="53"/>
      <c r="H87" s="53"/>
    </row>
    <row r="88" spans="1:8" x14ac:dyDescent="0.25">
      <c r="A88" s="53"/>
      <c r="B88" s="53"/>
      <c r="C88" s="53"/>
      <c r="D88" s="53"/>
      <c r="E88" s="53"/>
      <c r="F88" s="53"/>
      <c r="G88" s="53"/>
      <c r="H88" s="53"/>
    </row>
    <row r="89" spans="1:8" x14ac:dyDescent="0.25">
      <c r="A89" s="53"/>
      <c r="B89" s="53"/>
      <c r="C89" s="53"/>
      <c r="D89" s="53"/>
      <c r="E89" s="53"/>
      <c r="F89" s="53"/>
      <c r="G89" s="53"/>
      <c r="H89" s="53"/>
    </row>
    <row r="90" spans="1:8" x14ac:dyDescent="0.25">
      <c r="A90" s="53"/>
      <c r="B90" s="53"/>
      <c r="C90" s="53"/>
      <c r="D90" s="53"/>
      <c r="E90" s="53"/>
      <c r="F90" s="53"/>
      <c r="G90" s="53"/>
      <c r="H90" s="53"/>
    </row>
    <row r="91" spans="1:8" x14ac:dyDescent="0.25">
      <c r="A91" s="53"/>
      <c r="B91" s="53"/>
      <c r="C91" s="53"/>
      <c r="D91" s="53"/>
      <c r="E91" s="53"/>
      <c r="F91" s="53"/>
      <c r="G91" s="53"/>
      <c r="H91" s="53"/>
    </row>
    <row r="92" spans="1:8" x14ac:dyDescent="0.25">
      <c r="A92" s="53"/>
      <c r="B92" s="53"/>
      <c r="C92" s="53"/>
      <c r="D92" s="53"/>
      <c r="E92" s="53"/>
      <c r="F92" s="53"/>
      <c r="G92" s="53"/>
      <c r="H92" s="53"/>
    </row>
    <row r="93" spans="1:8" x14ac:dyDescent="0.25">
      <c r="A93" s="53"/>
      <c r="B93" s="53"/>
      <c r="C93" s="53"/>
      <c r="D93" s="53"/>
      <c r="E93" s="53"/>
      <c r="F93" s="53"/>
      <c r="G93" s="53"/>
      <c r="H93" s="53"/>
    </row>
    <row r="94" spans="1:8" x14ac:dyDescent="0.25">
      <c r="A94" s="53"/>
      <c r="B94" s="53"/>
      <c r="C94" s="53"/>
      <c r="D94" s="53"/>
      <c r="E94" s="53"/>
      <c r="F94" s="53"/>
      <c r="G94" s="53"/>
      <c r="H94" s="53"/>
    </row>
    <row r="95" spans="1:8" x14ac:dyDescent="0.25">
      <c r="A95" s="53"/>
      <c r="B95" s="53"/>
      <c r="C95" s="53"/>
      <c r="D95" s="53"/>
      <c r="E95" s="53"/>
      <c r="F95" s="53"/>
      <c r="G95" s="53"/>
      <c r="H95" s="53"/>
    </row>
    <row r="96" spans="1:8" x14ac:dyDescent="0.25">
      <c r="A96" s="53"/>
      <c r="B96" s="53"/>
      <c r="C96" s="53"/>
      <c r="D96" s="53"/>
      <c r="E96" s="53"/>
      <c r="F96" s="53"/>
      <c r="G96" s="53"/>
      <c r="H96" s="53"/>
    </row>
    <row r="97" spans="1:8" x14ac:dyDescent="0.25">
      <c r="A97" s="53"/>
      <c r="B97" s="53"/>
      <c r="C97" s="53"/>
      <c r="D97" s="53"/>
      <c r="E97" s="53"/>
      <c r="F97" s="53"/>
      <c r="G97" s="53"/>
      <c r="H97" s="53"/>
    </row>
    <row r="98" spans="1:8" x14ac:dyDescent="0.25">
      <c r="A98" s="53"/>
      <c r="B98" s="53"/>
      <c r="C98" s="53"/>
      <c r="D98" s="53"/>
      <c r="E98" s="53"/>
      <c r="F98" s="53"/>
      <c r="G98" s="53"/>
      <c r="H98" s="5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A34" workbookViewId="0">
      <selection activeCell="F10" sqref="F10"/>
    </sheetView>
  </sheetViews>
  <sheetFormatPr defaultRowHeight="15" x14ac:dyDescent="0.25"/>
  <cols>
    <col min="1" max="1" width="15" style="12" customWidth="1"/>
    <col min="2" max="2" width="9.140625" style="12"/>
    <col min="3" max="3" width="21.42578125" style="12" customWidth="1"/>
    <col min="4" max="4" width="13.7109375" style="12" customWidth="1"/>
    <col min="5" max="6" width="9.140625" style="12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>
        <v>1284</v>
      </c>
      <c r="F1" s="1">
        <v>1422</v>
      </c>
      <c r="H1" s="15" t="s">
        <v>16</v>
      </c>
    </row>
    <row r="2" spans="1:10" x14ac:dyDescent="0.25">
      <c r="A2" s="9">
        <v>43587</v>
      </c>
      <c r="B2" s="3">
        <v>51</v>
      </c>
      <c r="C2" s="3" t="s">
        <v>8</v>
      </c>
      <c r="D2" s="3" t="s">
        <v>4</v>
      </c>
      <c r="E2" s="11">
        <v>28.490528565995593</v>
      </c>
      <c r="F2" s="12">
        <v>6.9</v>
      </c>
      <c r="H2" s="55">
        <f>(E2/F2)</f>
        <v>4.1290621110138535</v>
      </c>
    </row>
    <row r="3" spans="1:10" x14ac:dyDescent="0.25">
      <c r="A3" s="9"/>
      <c r="B3" s="8">
        <v>52</v>
      </c>
      <c r="C3" s="3"/>
      <c r="D3" s="3" t="s">
        <v>4</v>
      </c>
      <c r="E3" s="11">
        <v>29.274158165414175</v>
      </c>
      <c r="F3" s="12">
        <v>11.8</v>
      </c>
      <c r="H3" s="55">
        <f t="shared" ref="H3:H9" si="0">(E3/F3)</f>
        <v>2.4808608614757772</v>
      </c>
    </row>
    <row r="4" spans="1:10" x14ac:dyDescent="0.25">
      <c r="A4" s="9"/>
      <c r="B4" s="8">
        <v>53</v>
      </c>
      <c r="C4" s="3"/>
      <c r="D4" s="3" t="s">
        <v>4</v>
      </c>
      <c r="E4" s="11">
        <v>31.8</v>
      </c>
      <c r="F4" s="12">
        <v>9.6999999999999993</v>
      </c>
      <c r="H4" s="55">
        <f t="shared" si="0"/>
        <v>3.2783505154639179</v>
      </c>
    </row>
    <row r="5" spans="1:10" x14ac:dyDescent="0.25">
      <c r="A5" s="9"/>
      <c r="B5" s="8">
        <v>90</v>
      </c>
      <c r="D5" s="3" t="s">
        <v>4</v>
      </c>
      <c r="E5" s="11">
        <v>26.9</v>
      </c>
      <c r="F5" s="12">
        <v>3.7</v>
      </c>
      <c r="H5" s="55">
        <f t="shared" si="0"/>
        <v>7.2702702702702693</v>
      </c>
    </row>
    <row r="6" spans="1:10" x14ac:dyDescent="0.25">
      <c r="A6" s="9"/>
      <c r="B6" s="8">
        <v>93</v>
      </c>
      <c r="C6" s="3"/>
      <c r="D6" s="3" t="s">
        <v>4</v>
      </c>
      <c r="E6" s="11">
        <v>21.874521715648292</v>
      </c>
      <c r="F6" s="12">
        <v>6.6</v>
      </c>
      <c r="H6" s="55">
        <f t="shared" si="0"/>
        <v>3.314321472067923</v>
      </c>
    </row>
    <row r="7" spans="1:10" x14ac:dyDescent="0.25">
      <c r="A7" s="9"/>
      <c r="B7" s="8">
        <v>95</v>
      </c>
      <c r="C7" s="3"/>
      <c r="D7" s="3" t="s">
        <v>4</v>
      </c>
      <c r="E7" s="11">
        <v>23.266460259348555</v>
      </c>
      <c r="F7" s="11">
        <v>12.808247191608643</v>
      </c>
      <c r="H7" s="55">
        <f t="shared" si="0"/>
        <v>1.8165218012494042</v>
      </c>
      <c r="J7" s="10"/>
    </row>
    <row r="8" spans="1:10" x14ac:dyDescent="0.25">
      <c r="A8" s="9"/>
      <c r="B8" s="8">
        <v>90</v>
      </c>
      <c r="C8" s="3"/>
      <c r="D8" s="3" t="s">
        <v>4</v>
      </c>
      <c r="E8" s="11">
        <v>25.466194376951073</v>
      </c>
      <c r="F8" s="12">
        <v>2.4</v>
      </c>
      <c r="H8" s="55">
        <f t="shared" si="0"/>
        <v>10.610914323729615</v>
      </c>
      <c r="I8" s="10"/>
    </row>
    <row r="9" spans="1:10" x14ac:dyDescent="0.25">
      <c r="A9" s="9"/>
      <c r="B9" s="8">
        <v>94</v>
      </c>
      <c r="C9" s="3"/>
      <c r="D9" s="3" t="s">
        <v>4</v>
      </c>
      <c r="E9" s="11">
        <v>24.2</v>
      </c>
      <c r="F9" s="12">
        <v>8.4</v>
      </c>
      <c r="H9" s="55">
        <f t="shared" si="0"/>
        <v>2.8809523809523809</v>
      </c>
      <c r="I9" s="10"/>
    </row>
    <row r="10" spans="1:10" x14ac:dyDescent="0.25">
      <c r="A10" s="9"/>
      <c r="B10" s="8"/>
      <c r="C10" s="3"/>
      <c r="D10" s="6" t="s">
        <v>12</v>
      </c>
      <c r="E10" s="6">
        <f>COUNT(E2:E9)</f>
        <v>8</v>
      </c>
      <c r="F10" s="6">
        <v>8</v>
      </c>
      <c r="H10" s="6">
        <v>8</v>
      </c>
    </row>
    <row r="11" spans="1:10" x14ac:dyDescent="0.25">
      <c r="A11" s="9"/>
      <c r="B11" s="8"/>
      <c r="C11" s="3"/>
      <c r="D11" s="7" t="s">
        <v>13</v>
      </c>
      <c r="E11" s="7">
        <f>AVERAGE(E2:E9)</f>
        <v>26.408982885419707</v>
      </c>
      <c r="F11" s="7">
        <f>AVERAGE(F2:F9)</f>
        <v>7.7885308989510804</v>
      </c>
      <c r="H11" s="7">
        <f>AVERAGE(H2:H9)</f>
        <v>4.4726567170278928</v>
      </c>
      <c r="I11" s="10"/>
    </row>
    <row r="12" spans="1:10" x14ac:dyDescent="0.25">
      <c r="A12" s="9"/>
      <c r="B12" s="8"/>
      <c r="C12" s="3"/>
      <c r="D12" s="7" t="s">
        <v>14</v>
      </c>
      <c r="E12" s="7">
        <f>_xlfn.STDEV.P(E2:E9)</f>
        <v>3.1235289989296793</v>
      </c>
      <c r="F12" s="7">
        <f>_xlfn.STDEV.P(F2:F9)</f>
        <v>3.4145184069284373</v>
      </c>
      <c r="H12" s="7">
        <f>_xlfn.STDEV.P(H2:H9)</f>
        <v>2.7826884314027893</v>
      </c>
      <c r="I12" s="10"/>
    </row>
    <row r="13" spans="1:10" x14ac:dyDescent="0.25">
      <c r="A13" s="8"/>
      <c r="B13" s="8"/>
      <c r="C13" s="8"/>
      <c r="D13" s="7"/>
      <c r="E13" s="8"/>
      <c r="F13" s="8"/>
      <c r="I13" s="10"/>
    </row>
    <row r="14" spans="1:10" x14ac:dyDescent="0.25">
      <c r="A14" s="13">
        <v>43726</v>
      </c>
      <c r="B14" s="2">
        <v>24</v>
      </c>
      <c r="C14" s="2" t="s">
        <v>5</v>
      </c>
      <c r="D14" s="3" t="s">
        <v>4</v>
      </c>
      <c r="E14" s="4">
        <v>29.6</v>
      </c>
      <c r="F14" s="5">
        <v>9</v>
      </c>
      <c r="H14" s="55">
        <f t="shared" ref="H14:H19" si="1">(E14/F14)</f>
        <v>3.2888888888888892</v>
      </c>
    </row>
    <row r="15" spans="1:10" x14ac:dyDescent="0.25">
      <c r="A15" s="13"/>
      <c r="B15" s="2">
        <v>26</v>
      </c>
      <c r="C15" s="2"/>
      <c r="D15" s="3" t="s">
        <v>4</v>
      </c>
      <c r="E15" s="4">
        <v>44.3</v>
      </c>
      <c r="F15" s="5">
        <v>19.899999999999999</v>
      </c>
      <c r="H15" s="55">
        <f t="shared" si="1"/>
        <v>2.2261306532663316</v>
      </c>
    </row>
    <row r="16" spans="1:10" x14ac:dyDescent="0.25">
      <c r="A16" s="13"/>
      <c r="B16" s="2">
        <v>28</v>
      </c>
      <c r="C16" s="2"/>
      <c r="D16" s="3" t="s">
        <v>4</v>
      </c>
      <c r="E16" s="4">
        <v>45.737662032199786</v>
      </c>
      <c r="F16" s="5">
        <v>13.9</v>
      </c>
      <c r="H16" s="55">
        <f t="shared" si="1"/>
        <v>3.290479282892071</v>
      </c>
    </row>
    <row r="17" spans="1:10" x14ac:dyDescent="0.25">
      <c r="A17" s="13"/>
      <c r="B17" s="2">
        <v>32</v>
      </c>
      <c r="C17" s="2"/>
      <c r="D17" s="3" t="s">
        <v>4</v>
      </c>
      <c r="E17" s="4">
        <v>31.3</v>
      </c>
      <c r="F17" s="5">
        <v>13.7</v>
      </c>
      <c r="H17" s="55">
        <f t="shared" si="1"/>
        <v>2.2846715328467155</v>
      </c>
    </row>
    <row r="18" spans="1:10" x14ac:dyDescent="0.25">
      <c r="A18" s="13"/>
      <c r="B18" s="2">
        <v>33</v>
      </c>
      <c r="C18" s="2"/>
      <c r="D18" s="3" t="s">
        <v>4</v>
      </c>
      <c r="E18" s="4">
        <v>29.781470804245927</v>
      </c>
      <c r="F18" s="5">
        <v>12.257575616643729</v>
      </c>
      <c r="H18" s="55">
        <f t="shared" si="1"/>
        <v>2.4296379427435628</v>
      </c>
    </row>
    <row r="19" spans="1:10" x14ac:dyDescent="0.25">
      <c r="A19" s="13"/>
      <c r="B19" s="2">
        <v>33</v>
      </c>
      <c r="C19" s="2"/>
      <c r="D19" s="3" t="s">
        <v>4</v>
      </c>
      <c r="E19" s="4">
        <v>37.1</v>
      </c>
      <c r="F19" s="5">
        <v>12.9</v>
      </c>
      <c r="H19" s="55">
        <f t="shared" si="1"/>
        <v>2.8759689922480622</v>
      </c>
    </row>
    <row r="20" spans="1:10" x14ac:dyDescent="0.25">
      <c r="A20" s="6"/>
      <c r="B20" s="6"/>
      <c r="C20" s="6"/>
      <c r="D20" s="6" t="s">
        <v>12</v>
      </c>
      <c r="E20" s="6">
        <f>COUNT(E14:E19)</f>
        <v>6</v>
      </c>
      <c r="F20" s="6">
        <f>COUNT(F14:F19)</f>
        <v>6</v>
      </c>
      <c r="H20" s="6">
        <f>COUNT(H14:H19)</f>
        <v>6</v>
      </c>
    </row>
    <row r="21" spans="1:10" x14ac:dyDescent="0.25">
      <c r="A21" s="7"/>
      <c r="B21" s="7"/>
      <c r="C21" s="7"/>
      <c r="D21" s="7" t="s">
        <v>13</v>
      </c>
      <c r="E21" s="7">
        <f>AVERAGE(E14:E19)</f>
        <v>36.303188806074289</v>
      </c>
      <c r="F21" s="7">
        <f>AVERAGE(F14:F19)</f>
        <v>13.60959593610729</v>
      </c>
      <c r="H21" s="7">
        <f>AVERAGE(H14:H19)</f>
        <v>2.732629548814272</v>
      </c>
    </row>
    <row r="22" spans="1:10" x14ac:dyDescent="0.25">
      <c r="A22" s="7"/>
      <c r="B22" s="7"/>
      <c r="C22" s="7"/>
      <c r="D22" s="7" t="s">
        <v>14</v>
      </c>
      <c r="E22" s="7">
        <f>_xlfn.STDEV.P(E14:E19)</f>
        <v>6.6594622718231609</v>
      </c>
      <c r="F22" s="7">
        <f>_xlfn.STDEV.P(F14:F19)</f>
        <v>3.2465764207107553</v>
      </c>
      <c r="H22" s="7">
        <f>_xlfn.STDEV.P(H14:H19)</f>
        <v>0.44537968893312613</v>
      </c>
    </row>
    <row r="23" spans="1:10" x14ac:dyDescent="0.25">
      <c r="A23" s="5"/>
      <c r="B23" s="8"/>
      <c r="C23" s="3"/>
      <c r="D23" s="3"/>
      <c r="E23" s="8"/>
      <c r="F23" s="8"/>
    </row>
    <row r="24" spans="1:10" x14ac:dyDescent="0.25">
      <c r="A24" s="14">
        <v>43683</v>
      </c>
      <c r="B24" s="8">
        <v>59</v>
      </c>
      <c r="C24" s="3" t="s">
        <v>10</v>
      </c>
      <c r="D24" s="12" t="s">
        <v>6</v>
      </c>
      <c r="E24" s="11">
        <v>26.6</v>
      </c>
      <c r="F24" s="11">
        <v>11.9</v>
      </c>
      <c r="H24" s="55">
        <f t="shared" ref="H24:H30" si="2">(E24/F24)</f>
        <v>2.2352941176470589</v>
      </c>
      <c r="I24" s="10"/>
    </row>
    <row r="25" spans="1:10" x14ac:dyDescent="0.25">
      <c r="A25" s="9"/>
      <c r="B25" s="8">
        <v>60</v>
      </c>
      <c r="C25" s="3"/>
      <c r="D25" s="12" t="s">
        <v>6</v>
      </c>
      <c r="E25" s="11">
        <v>11.3</v>
      </c>
      <c r="F25" s="11">
        <v>1.3</v>
      </c>
      <c r="H25" s="55">
        <f t="shared" si="2"/>
        <v>8.6923076923076934</v>
      </c>
      <c r="I25" s="10"/>
    </row>
    <row r="26" spans="1:10" x14ac:dyDescent="0.25">
      <c r="A26" s="9"/>
      <c r="B26" s="3">
        <v>61</v>
      </c>
      <c r="C26" s="3"/>
      <c r="D26" s="12" t="s">
        <v>6</v>
      </c>
      <c r="E26" s="11">
        <v>18.406370736605805</v>
      </c>
      <c r="F26" s="11">
        <v>4.5</v>
      </c>
      <c r="H26" s="55">
        <f t="shared" si="2"/>
        <v>4.0903046081346233</v>
      </c>
      <c r="I26" s="10"/>
    </row>
    <row r="27" spans="1:10" x14ac:dyDescent="0.25">
      <c r="A27" s="9"/>
      <c r="B27" s="8">
        <v>62</v>
      </c>
      <c r="C27" s="3"/>
      <c r="D27" s="12" t="s">
        <v>6</v>
      </c>
      <c r="E27" s="11">
        <v>13.9</v>
      </c>
      <c r="F27" s="11">
        <v>2.6444814812631319</v>
      </c>
      <c r="H27" s="55">
        <f t="shared" si="2"/>
        <v>5.2562289047910786</v>
      </c>
      <c r="I27" s="10"/>
    </row>
    <row r="28" spans="1:10" x14ac:dyDescent="0.25">
      <c r="A28" s="9"/>
      <c r="B28" s="8">
        <v>63</v>
      </c>
      <c r="C28" s="3"/>
      <c r="D28" s="12" t="s">
        <v>6</v>
      </c>
      <c r="E28" s="11">
        <v>13.4</v>
      </c>
      <c r="F28" s="11">
        <v>2.9</v>
      </c>
      <c r="H28" s="55">
        <f t="shared" si="2"/>
        <v>4.6206896551724137</v>
      </c>
    </row>
    <row r="29" spans="1:10" x14ac:dyDescent="0.25">
      <c r="A29" s="9"/>
      <c r="B29" s="8">
        <v>66</v>
      </c>
      <c r="C29" s="3"/>
      <c r="D29" s="12" t="s">
        <v>6</v>
      </c>
      <c r="E29" s="11">
        <v>15.736277650151694</v>
      </c>
      <c r="F29" s="11">
        <v>5.2867528857859227</v>
      </c>
      <c r="H29" s="55">
        <f t="shared" si="2"/>
        <v>2.9765487417542413</v>
      </c>
      <c r="I29" s="10"/>
    </row>
    <row r="30" spans="1:10" x14ac:dyDescent="0.25">
      <c r="A30" s="9"/>
      <c r="B30" s="8">
        <v>67</v>
      </c>
      <c r="C30" s="3"/>
      <c r="D30" s="12" t="s">
        <v>6</v>
      </c>
      <c r="E30" s="11">
        <v>7.5866389584988694</v>
      </c>
      <c r="F30" s="11">
        <v>1.1000000000000001</v>
      </c>
      <c r="H30" s="55">
        <f t="shared" si="2"/>
        <v>6.8969445077262446</v>
      </c>
      <c r="I30" s="10"/>
      <c r="J30" s="7"/>
    </row>
    <row r="31" spans="1:10" x14ac:dyDescent="0.25">
      <c r="A31" s="9"/>
      <c r="B31" s="8"/>
      <c r="C31" s="3"/>
      <c r="D31" s="6" t="s">
        <v>12</v>
      </c>
      <c r="E31" s="6">
        <f>COUNT(E24:E30)</f>
        <v>7</v>
      </c>
      <c r="F31" s="6">
        <f>COUNT(F24:F30)</f>
        <v>7</v>
      </c>
      <c r="H31" s="6">
        <f>COUNT(H24:H30)</f>
        <v>7</v>
      </c>
      <c r="J31" s="7"/>
    </row>
    <row r="32" spans="1:10" x14ac:dyDescent="0.25">
      <c r="A32" s="3"/>
      <c r="B32" s="8"/>
      <c r="C32" s="8"/>
      <c r="D32" s="7" t="s">
        <v>13</v>
      </c>
      <c r="E32" s="7">
        <f>AVERAGE(E24:E30)</f>
        <v>15.27561247789377</v>
      </c>
      <c r="F32" s="7">
        <f>AVERAGE(F24:F30)</f>
        <v>4.2330334810070083</v>
      </c>
      <c r="H32" s="7">
        <f>AVERAGE(H24:H30)</f>
        <v>4.9669026039333364</v>
      </c>
      <c r="I32" s="10"/>
    </row>
    <row r="33" spans="1:9" x14ac:dyDescent="0.25">
      <c r="A33" s="3"/>
      <c r="B33" s="3"/>
      <c r="C33" s="3"/>
      <c r="D33" s="7" t="s">
        <v>14</v>
      </c>
      <c r="E33" s="7">
        <f>_xlfn.STDEV.P(E24:E30)</f>
        <v>5.5881462891063105</v>
      </c>
      <c r="F33" s="7">
        <f>_xlfn.STDEV.P(F24:F30)</f>
        <v>3.4368388968607531</v>
      </c>
      <c r="H33" s="7">
        <f>_xlfn.STDEV.P(H24:H30)</f>
        <v>2.0701585654389087</v>
      </c>
      <c r="I33" s="10"/>
    </row>
    <row r="34" spans="1:9" x14ac:dyDescent="0.25">
      <c r="A34" s="3"/>
      <c r="B34" s="3"/>
      <c r="C34" s="3"/>
      <c r="D34" s="3"/>
      <c r="E34" s="7"/>
      <c r="F34" s="7"/>
      <c r="I34" s="10"/>
    </row>
    <row r="35" spans="1:9" x14ac:dyDescent="0.25">
      <c r="A35" s="14">
        <v>43683</v>
      </c>
      <c r="B35" s="12">
        <v>49</v>
      </c>
      <c r="C35" s="12" t="s">
        <v>9</v>
      </c>
      <c r="D35" s="12" t="s">
        <v>6</v>
      </c>
      <c r="E35" s="12">
        <v>31</v>
      </c>
      <c r="F35" s="12">
        <v>10.8</v>
      </c>
      <c r="H35" s="55">
        <f t="shared" ref="H35:H44" si="3">(E35/F35)</f>
        <v>2.8703703703703702</v>
      </c>
      <c r="I35" s="10"/>
    </row>
    <row r="36" spans="1:9" x14ac:dyDescent="0.25">
      <c r="A36" s="14"/>
      <c r="B36" s="12">
        <v>50</v>
      </c>
      <c r="D36" s="12" t="s">
        <v>6</v>
      </c>
      <c r="E36" s="12">
        <v>19.100000000000001</v>
      </c>
      <c r="F36" s="12">
        <v>2.2999999999999998</v>
      </c>
      <c r="H36" s="55">
        <f t="shared" si="3"/>
        <v>8.304347826086957</v>
      </c>
      <c r="I36" s="10"/>
    </row>
    <row r="37" spans="1:9" x14ac:dyDescent="0.25">
      <c r="A37" s="14"/>
      <c r="B37" s="12">
        <v>51</v>
      </c>
      <c r="D37" s="12" t="s">
        <v>6</v>
      </c>
      <c r="E37" s="12">
        <v>13.8</v>
      </c>
      <c r="F37" s="12">
        <v>6.5</v>
      </c>
      <c r="H37" s="55">
        <f t="shared" si="3"/>
        <v>2.1230769230769231</v>
      </c>
      <c r="I37" s="10"/>
    </row>
    <row r="38" spans="1:9" x14ac:dyDescent="0.25">
      <c r="A38" s="14"/>
      <c r="B38" s="12">
        <v>52</v>
      </c>
      <c r="D38" s="12" t="s">
        <v>6</v>
      </c>
      <c r="E38" s="12">
        <v>34.1</v>
      </c>
      <c r="F38" s="12">
        <v>17.899999999999999</v>
      </c>
      <c r="H38" s="55">
        <f t="shared" si="3"/>
        <v>1.9050279329608941</v>
      </c>
    </row>
    <row r="39" spans="1:9" x14ac:dyDescent="0.25">
      <c r="A39" s="14"/>
      <c r="B39" s="12">
        <v>53</v>
      </c>
      <c r="D39" s="12" t="s">
        <v>6</v>
      </c>
      <c r="E39" s="12">
        <v>25.2</v>
      </c>
      <c r="F39" s="12">
        <v>5.4</v>
      </c>
      <c r="H39" s="55">
        <f t="shared" si="3"/>
        <v>4.6666666666666661</v>
      </c>
      <c r="I39" s="10"/>
    </row>
    <row r="40" spans="1:9" x14ac:dyDescent="0.25">
      <c r="A40" s="14"/>
      <c r="B40" s="12">
        <v>54</v>
      </c>
      <c r="D40" s="12" t="s">
        <v>6</v>
      </c>
      <c r="E40" s="11">
        <v>9.1</v>
      </c>
      <c r="F40" s="12">
        <v>2.4</v>
      </c>
      <c r="H40" s="55">
        <f t="shared" si="3"/>
        <v>3.7916666666666665</v>
      </c>
      <c r="I40" s="10"/>
    </row>
    <row r="41" spans="1:9" x14ac:dyDescent="0.25">
      <c r="A41" s="14"/>
      <c r="B41" s="12">
        <v>55</v>
      </c>
      <c r="D41" s="12" t="s">
        <v>6</v>
      </c>
      <c r="E41" s="12">
        <v>24.1</v>
      </c>
      <c r="F41" s="12">
        <v>11.7</v>
      </c>
      <c r="H41" s="55">
        <f t="shared" si="3"/>
        <v>2.0598290598290601</v>
      </c>
    </row>
    <row r="42" spans="1:9" x14ac:dyDescent="0.25">
      <c r="A42" s="14"/>
      <c r="B42" s="12">
        <v>56</v>
      </c>
      <c r="D42" s="12" t="s">
        <v>7</v>
      </c>
      <c r="E42" s="12">
        <v>16.8</v>
      </c>
      <c r="F42" s="12">
        <v>3.8</v>
      </c>
      <c r="H42" s="55">
        <f t="shared" si="3"/>
        <v>4.4210526315789478</v>
      </c>
    </row>
    <row r="43" spans="1:9" x14ac:dyDescent="0.25">
      <c r="A43" s="14"/>
      <c r="B43" s="12">
        <v>57</v>
      </c>
      <c r="D43" s="12" t="s">
        <v>7</v>
      </c>
      <c r="E43" s="12">
        <v>42.7</v>
      </c>
      <c r="F43" s="12">
        <v>10.6</v>
      </c>
      <c r="H43" s="55">
        <f t="shared" si="3"/>
        <v>4.0283018867924536</v>
      </c>
    </row>
    <row r="44" spans="1:9" x14ac:dyDescent="0.25">
      <c r="A44" s="14"/>
      <c r="B44" s="12">
        <v>58</v>
      </c>
      <c r="D44" s="12" t="s">
        <v>7</v>
      </c>
      <c r="E44" s="12">
        <v>46.9</v>
      </c>
      <c r="F44" s="11">
        <v>3.57</v>
      </c>
      <c r="H44" s="55">
        <f t="shared" si="3"/>
        <v>13.137254901960784</v>
      </c>
    </row>
    <row r="45" spans="1:9" x14ac:dyDescent="0.25">
      <c r="D45" s="6" t="s">
        <v>12</v>
      </c>
      <c r="E45" s="6">
        <f>COUNT(E35:E44)</f>
        <v>10</v>
      </c>
      <c r="F45" s="6">
        <f>COUNT(F35:F44)</f>
        <v>10</v>
      </c>
      <c r="H45" s="6">
        <f>COUNT(H35:H44)</f>
        <v>10</v>
      </c>
    </row>
    <row r="46" spans="1:9" x14ac:dyDescent="0.25">
      <c r="D46" s="7" t="s">
        <v>13</v>
      </c>
      <c r="E46" s="7">
        <f>AVERAGE(E35:E44)</f>
        <v>26.28</v>
      </c>
      <c r="F46" s="7">
        <f>AVERAGE(F35:F44)</f>
        <v>7.4969999999999981</v>
      </c>
      <c r="H46" s="7">
        <f>AVERAGE(H35:H44)</f>
        <v>4.7307594865989726</v>
      </c>
    </row>
    <row r="47" spans="1:9" x14ac:dyDescent="0.25">
      <c r="D47" s="7" t="s">
        <v>14</v>
      </c>
      <c r="E47" s="7">
        <f>_xlfn.STDEV.P(E35:E44)</f>
        <v>11.732331396615081</v>
      </c>
      <c r="F47" s="7">
        <f>_xlfn.STDEV.P(F35:F44)</f>
        <v>4.8362672589508566</v>
      </c>
      <c r="H47" s="7">
        <f>_xlfn.STDEV.P(H35:H44)</f>
        <v>3.3210653590671946</v>
      </c>
    </row>
    <row r="48" spans="1:9" x14ac:dyDescent="0.25">
      <c r="D48" s="7" t="s">
        <v>15</v>
      </c>
      <c r="E48" s="7">
        <f>E47/SQRT(E45-1)</f>
        <v>3.9107771322050269</v>
      </c>
      <c r="F48" s="7">
        <f>F47/SQRT(F45-1)</f>
        <v>1.6120890863169521</v>
      </c>
      <c r="H48" s="7">
        <f>H47/SQRT(H45-1)</f>
        <v>1.1070217863557315</v>
      </c>
    </row>
    <row r="50" spans="1:8" x14ac:dyDescent="0.25">
      <c r="A50" s="14">
        <v>44088</v>
      </c>
      <c r="B50" s="12">
        <v>136</v>
      </c>
      <c r="C50" s="12" t="s">
        <v>11</v>
      </c>
      <c r="D50" s="12" t="s">
        <v>6</v>
      </c>
      <c r="E50" s="12">
        <v>44.8</v>
      </c>
      <c r="F50" s="12">
        <v>24.8</v>
      </c>
      <c r="H50" s="55">
        <f t="shared" ref="H50:H55" si="4">(E50/F50)</f>
        <v>1.8064516129032255</v>
      </c>
    </row>
    <row r="51" spans="1:8" x14ac:dyDescent="0.25">
      <c r="A51" s="14"/>
      <c r="B51" s="12">
        <v>137</v>
      </c>
      <c r="D51" s="12" t="s">
        <v>6</v>
      </c>
      <c r="E51" s="11">
        <v>34.799999999999997</v>
      </c>
      <c r="F51" s="12">
        <v>7.3</v>
      </c>
      <c r="H51" s="55">
        <f t="shared" si="4"/>
        <v>4.7671232876712324</v>
      </c>
    </row>
    <row r="52" spans="1:8" x14ac:dyDescent="0.25">
      <c r="A52" s="14"/>
      <c r="B52" s="12">
        <v>138</v>
      </c>
      <c r="D52" s="12" t="s">
        <v>6</v>
      </c>
      <c r="E52" s="12">
        <v>17.399999999999999</v>
      </c>
      <c r="F52" s="12">
        <v>3.4</v>
      </c>
      <c r="H52" s="55">
        <f t="shared" si="4"/>
        <v>5.117647058823529</v>
      </c>
    </row>
    <row r="53" spans="1:8" x14ac:dyDescent="0.25">
      <c r="A53" s="14"/>
      <c r="B53" s="12">
        <v>139</v>
      </c>
      <c r="D53" s="12" t="s">
        <v>6</v>
      </c>
      <c r="E53" s="12">
        <v>29.9</v>
      </c>
      <c r="F53" s="12">
        <v>13.6</v>
      </c>
      <c r="H53" s="55">
        <f t="shared" si="4"/>
        <v>2.1985294117647056</v>
      </c>
    </row>
    <row r="54" spans="1:8" x14ac:dyDescent="0.25">
      <c r="A54" s="14"/>
      <c r="B54" s="12">
        <v>141</v>
      </c>
      <c r="D54" s="12" t="s">
        <v>6</v>
      </c>
      <c r="E54" s="12">
        <v>55.9</v>
      </c>
      <c r="F54" s="12">
        <v>9.9</v>
      </c>
      <c r="H54" s="55">
        <f t="shared" si="4"/>
        <v>5.6464646464646462</v>
      </c>
    </row>
    <row r="55" spans="1:8" x14ac:dyDescent="0.25">
      <c r="A55" s="14"/>
      <c r="B55" s="12">
        <v>143</v>
      </c>
      <c r="D55" s="12" t="s">
        <v>6</v>
      </c>
      <c r="E55" s="12">
        <v>35.5</v>
      </c>
      <c r="F55" s="12">
        <v>11.6</v>
      </c>
      <c r="H55" s="55">
        <f t="shared" si="4"/>
        <v>3.0603448275862069</v>
      </c>
    </row>
    <row r="56" spans="1:8" x14ac:dyDescent="0.25">
      <c r="D56" s="6" t="s">
        <v>12</v>
      </c>
      <c r="E56" s="6">
        <f>COUNT(E50:E55)</f>
        <v>6</v>
      </c>
      <c r="F56" s="6">
        <f>COUNT(F50:F55)</f>
        <v>6</v>
      </c>
      <c r="H56" s="6">
        <f>COUNT(H50:H55)</f>
        <v>6</v>
      </c>
    </row>
    <row r="57" spans="1:8" x14ac:dyDescent="0.25">
      <c r="D57" s="7" t="s">
        <v>13</v>
      </c>
      <c r="E57" s="7">
        <f>AVERAGE(E50:E55)</f>
        <v>36.383333333333333</v>
      </c>
      <c r="F57" s="7">
        <f>AVERAGE(F50:F55)</f>
        <v>11.766666666666666</v>
      </c>
      <c r="H57" s="7">
        <f>AVERAGE(H50:H55)</f>
        <v>3.7660934742022576</v>
      </c>
    </row>
    <row r="58" spans="1:8" x14ac:dyDescent="0.25">
      <c r="D58" s="7" t="s">
        <v>14</v>
      </c>
      <c r="E58" s="7">
        <f>_xlfn.STDEV.P(E50:E55)</f>
        <v>11.954276315286593</v>
      </c>
      <c r="F58" s="7">
        <f>_xlfn.STDEV.P(F50:F55)</f>
        <v>6.6669999916670832</v>
      </c>
      <c r="H58" s="7">
        <f>_xlfn.STDEV.P(H50:H55)</f>
        <v>1.4809956105963209</v>
      </c>
    </row>
    <row r="59" spans="1:8" x14ac:dyDescent="0.25">
      <c r="D59" s="7" t="s">
        <v>15</v>
      </c>
      <c r="E59" s="7">
        <f>E58/SQRT(E56-1)</f>
        <v>5.3461148925593056</v>
      </c>
      <c r="F59" s="7">
        <f>F58/SQRT(F56-1)</f>
        <v>2.9815730374716258</v>
      </c>
      <c r="H59" s="7">
        <f>H58/SQRT(H56-1)</f>
        <v>0.6623213719344363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Liver sc</vt:lpstr>
      <vt:lpstr>Liver oral</vt:lpstr>
      <vt:lpstr>mps and dw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Donna Apelbaum</cp:lastModifiedBy>
  <dcterms:created xsi:type="dcterms:W3CDTF">2021-04-19T07:57:47Z</dcterms:created>
  <dcterms:modified xsi:type="dcterms:W3CDTF">2021-04-20T09:02:16Z</dcterms:modified>
</cp:coreProperties>
</file>