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labdata\martar_lab_data\donnaA\LCMS\PK paper Sep 2019\PK paper June 2020\Drug Metab PK Sep 2020\NSAP April 2021\suppl files\"/>
    </mc:Choice>
  </mc:AlternateContent>
  <bookViews>
    <workbookView xWindow="0" yWindow="0" windowWidth="23010" windowHeight="8655" activeTab="3"/>
  </bookViews>
  <sheets>
    <sheet name="Plasma" sheetId="1" r:id="rId1"/>
    <sheet name="Brain" sheetId="3" r:id="rId2"/>
    <sheet name="Liver" sheetId="2" r:id="rId3"/>
    <sheet name="Kidney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4" l="1"/>
  <c r="J11" i="4"/>
  <c r="J10" i="4"/>
  <c r="J4" i="4"/>
  <c r="J5" i="4"/>
  <c r="J6" i="4"/>
  <c r="J7" i="4"/>
  <c r="J8" i="4"/>
  <c r="J9" i="4"/>
  <c r="J23" i="2"/>
  <c r="J22" i="2"/>
  <c r="J21" i="2"/>
  <c r="J15" i="2"/>
  <c r="J16" i="2"/>
  <c r="J17" i="2"/>
  <c r="J20" i="2"/>
  <c r="J19" i="2"/>
  <c r="J18" i="2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3" i="1"/>
  <c r="J12" i="1"/>
  <c r="J11" i="1"/>
  <c r="J5" i="1"/>
  <c r="J6" i="1"/>
  <c r="J7" i="1"/>
  <c r="J8" i="1"/>
  <c r="J9" i="1"/>
  <c r="J10" i="1"/>
  <c r="J4" i="1"/>
  <c r="G64" i="2" l="1"/>
  <c r="G63" i="2"/>
  <c r="G62" i="2"/>
  <c r="E64" i="2"/>
  <c r="E63" i="2"/>
  <c r="E62" i="2"/>
  <c r="G59" i="4" l="1"/>
  <c r="E59" i="4"/>
  <c r="G58" i="4"/>
  <c r="E58" i="4"/>
  <c r="G57" i="4"/>
  <c r="E57" i="4"/>
  <c r="G51" i="4"/>
  <c r="E51" i="4"/>
  <c r="G50" i="4"/>
  <c r="E50" i="4"/>
  <c r="G49" i="4"/>
  <c r="E49" i="4"/>
  <c r="G41" i="4"/>
  <c r="E41" i="4"/>
  <c r="G40" i="4"/>
  <c r="E40" i="4"/>
  <c r="G39" i="4"/>
  <c r="E39" i="4"/>
  <c r="G30" i="4"/>
  <c r="E30" i="4"/>
  <c r="G29" i="4"/>
  <c r="E29" i="4"/>
  <c r="G28" i="4"/>
  <c r="E28" i="4"/>
  <c r="G21" i="4"/>
  <c r="E21" i="4"/>
  <c r="G20" i="4"/>
  <c r="E20" i="4"/>
  <c r="G19" i="4"/>
  <c r="E19" i="4"/>
  <c r="G12" i="4"/>
  <c r="E12" i="4"/>
  <c r="G11" i="4"/>
  <c r="E11" i="4"/>
  <c r="G10" i="4"/>
  <c r="E10" i="4"/>
  <c r="G76" i="3" l="1"/>
  <c r="E76" i="3"/>
  <c r="G75" i="3"/>
  <c r="E75" i="3"/>
  <c r="G67" i="3"/>
  <c r="E67" i="3"/>
  <c r="E68" i="3" s="1"/>
  <c r="G66" i="3"/>
  <c r="E66" i="3"/>
  <c r="G65" i="3"/>
  <c r="E65" i="3"/>
  <c r="G57" i="3"/>
  <c r="E57" i="3"/>
  <c r="G56" i="3"/>
  <c r="E56" i="3"/>
  <c r="G55" i="3"/>
  <c r="E55" i="3"/>
  <c r="G44" i="3"/>
  <c r="E44" i="3"/>
  <c r="G43" i="3"/>
  <c r="E43" i="3"/>
  <c r="G42" i="3"/>
  <c r="E42" i="3"/>
  <c r="G31" i="3"/>
  <c r="E31" i="3"/>
  <c r="G30" i="3"/>
  <c r="E30" i="3"/>
  <c r="G29" i="3"/>
  <c r="E29" i="3"/>
  <c r="G16" i="3"/>
  <c r="E16" i="3"/>
  <c r="G15" i="3"/>
  <c r="E15" i="3"/>
  <c r="G14" i="3"/>
  <c r="E14" i="3"/>
  <c r="G68" i="3" l="1"/>
  <c r="G56" i="2" l="1"/>
  <c r="E56" i="2"/>
  <c r="G55" i="2"/>
  <c r="E55" i="2"/>
  <c r="G54" i="2"/>
  <c r="E54" i="2"/>
  <c r="G46" i="2"/>
  <c r="E46" i="2"/>
  <c r="G45" i="2"/>
  <c r="E45" i="2"/>
  <c r="G44" i="2"/>
  <c r="E44" i="2"/>
  <c r="G33" i="2"/>
  <c r="E33" i="2"/>
  <c r="G32" i="2"/>
  <c r="E32" i="2"/>
  <c r="G31" i="2"/>
  <c r="E31" i="2"/>
  <c r="G23" i="2"/>
  <c r="E23" i="2"/>
  <c r="G22" i="2"/>
  <c r="E22" i="2"/>
  <c r="G21" i="2"/>
  <c r="E21" i="2"/>
  <c r="G13" i="2"/>
  <c r="E13" i="2"/>
  <c r="G12" i="2"/>
  <c r="E12" i="2"/>
  <c r="G11" i="2"/>
  <c r="E11" i="2"/>
  <c r="G65" i="1" l="1"/>
  <c r="E65" i="1"/>
  <c r="G64" i="1"/>
  <c r="E64" i="1"/>
  <c r="G57" i="1"/>
  <c r="E57" i="1"/>
  <c r="G56" i="1"/>
  <c r="E56" i="1"/>
  <c r="G55" i="1"/>
  <c r="E55" i="1"/>
  <c r="G47" i="1"/>
  <c r="E47" i="1"/>
  <c r="G46" i="1"/>
  <c r="E46" i="1"/>
  <c r="G45" i="1"/>
  <c r="E45" i="1"/>
  <c r="G37" i="1"/>
  <c r="E37" i="1"/>
  <c r="G36" i="1"/>
  <c r="E36" i="1"/>
  <c r="G35" i="1"/>
  <c r="E35" i="1"/>
  <c r="G24" i="1"/>
  <c r="E24" i="1"/>
  <c r="G23" i="1"/>
  <c r="E23" i="1"/>
  <c r="G22" i="1"/>
  <c r="E22" i="1"/>
  <c r="G13" i="1"/>
  <c r="E13" i="1"/>
  <c r="G12" i="1"/>
  <c r="E12" i="1"/>
  <c r="G11" i="1"/>
  <c r="E11" i="1"/>
</calcChain>
</file>

<file path=xl/sharedStrings.xml><?xml version="1.0" encoding="utf-8"?>
<sst xmlns="http://schemas.openxmlformats.org/spreadsheetml/2006/main" count="441" uniqueCount="49">
  <si>
    <t>Time (min)</t>
  </si>
  <si>
    <t>Exp Date</t>
  </si>
  <si>
    <t>LCMS Date</t>
  </si>
  <si>
    <t xml:space="preserve"> y= 4248x-1751</t>
  </si>
  <si>
    <t>y=84150x+16415</t>
  </si>
  <si>
    <t>y=3179x-1356</t>
  </si>
  <si>
    <t>n</t>
  </si>
  <si>
    <t>mean</t>
  </si>
  <si>
    <t>std</t>
  </si>
  <si>
    <t>6</t>
  </si>
  <si>
    <t>7</t>
  </si>
  <si>
    <t>8</t>
  </si>
  <si>
    <t>9</t>
  </si>
  <si>
    <t>y=9713.5x+488.7</t>
  </si>
  <si>
    <t>Conc. AN1284</t>
  </si>
  <si>
    <t>Conc. AN1422</t>
  </si>
  <si>
    <t xml:space="preserve">Mouse # </t>
  </si>
  <si>
    <t>CC Equation</t>
  </si>
  <si>
    <t>y=16220x-5472</t>
  </si>
  <si>
    <t>y= 12252x-371.6</t>
  </si>
  <si>
    <t>22</t>
  </si>
  <si>
    <t>y=14993x-96</t>
  </si>
  <si>
    <t>y=24137x+1164.6</t>
  </si>
  <si>
    <t>23</t>
  </si>
  <si>
    <t>24</t>
  </si>
  <si>
    <t>y=12252x-371.6</t>
  </si>
  <si>
    <t>y=14993x-97</t>
  </si>
  <si>
    <t>y=24137x+1164.7</t>
  </si>
  <si>
    <t>y=14993x-98</t>
  </si>
  <si>
    <t>y=24137x+1164.8</t>
  </si>
  <si>
    <t>15</t>
  </si>
  <si>
    <t>16</t>
  </si>
  <si>
    <t>17</t>
  </si>
  <si>
    <t>y=14993x-99</t>
  </si>
  <si>
    <t>Brain</t>
  </si>
  <si>
    <t>y=7817.8x-942.48</t>
  </si>
  <si>
    <t>y=21298x+1801</t>
  </si>
  <si>
    <t>y=5436.9x-1377.2</t>
  </si>
  <si>
    <t>y=10252x+1089</t>
  </si>
  <si>
    <t>y=15142x+9786</t>
  </si>
  <si>
    <t>y=11545x-6865.3</t>
  </si>
  <si>
    <t>y=16361x-1490</t>
  </si>
  <si>
    <t>sem</t>
  </si>
  <si>
    <t>Plasma</t>
  </si>
  <si>
    <t>AN1284 0.5mg sc</t>
  </si>
  <si>
    <t>Liver</t>
  </si>
  <si>
    <t>y=8680x-551</t>
  </si>
  <si>
    <t>Kidney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</si>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</sst>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</font>
    <font>
      <sz val="11"/>
      <color theme="8" tint="-0.499984740745262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Border="1" applyAlignment="1">
      <alignment horizontal="center" vertical="top"/>
    </xf>
    <xf numFmtId="1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 wrapText="1"/>
    </xf>
    <xf numFmtId="1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4" fontId="5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14" fontId="0" fillId="0" borderId="0" xfId="0" applyNumberFormat="1" applyFont="1" applyFill="1" applyBorder="1" applyAlignment="1">
      <alignment horizontal="center"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 vertical="top"/>
    </xf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/>
    <xf numFmtId="1" fontId="6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14" fontId="4" fillId="0" borderId="0" xfId="0" applyNumberFormat="1" applyFont="1" applyFill="1" applyAlignment="1">
      <alignment horizontal="center" wrapText="1"/>
    </xf>
    <xf numFmtId="164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0" fillId="0" borderId="0" xfId="0" quotePrefix="1" applyFont="1" applyFill="1"/>
    <xf numFmtId="164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4" fontId="7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8" fillId="0" borderId="0" xfId="0" applyFont="1"/>
    <xf numFmtId="14" fontId="7" fillId="0" borderId="0" xfId="0" quotePrefix="1" applyNumberFormat="1" applyFont="1" applyFill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1" fontId="9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4" fontId="9" fillId="0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quotePrefix="1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2" fontId="9" fillId="0" borderId="0" xfId="0" applyNumberFormat="1" applyFont="1" applyFill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4" fontId="7" fillId="0" borderId="0" xfId="0" quotePrefix="1" applyNumberFormat="1" applyFont="1" applyAlignment="1">
      <alignment horizontal="center"/>
    </xf>
    <xf numFmtId="1" fontId="7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/>
    <xf numFmtId="0" fontId="5" fillId="0" borderId="0" xfId="0" applyFont="1"/>
    <xf numFmtId="1" fontId="7" fillId="0" borderId="0" xfId="0" quotePrefix="1" applyNumberFormat="1" applyFont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1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workbookViewId="0">
      <selection activeCell="J3" sqref="J3:J4"/>
    </sheetView>
  </sheetViews>
  <sheetFormatPr defaultRowHeight="15" x14ac:dyDescent="0.25"/>
  <cols>
    <col min="1" max="1" width="8.85546875" style="14"/>
    <col min="2" max="2" width="7.28515625" style="14" customWidth="1"/>
    <col min="3" max="3" width="12.85546875" style="14" customWidth="1"/>
    <col min="4" max="4" width="10.42578125" style="14" bestFit="1" customWidth="1"/>
    <col min="5" max="5" width="11.140625" style="14" customWidth="1"/>
    <col min="6" max="6" width="16.7109375" style="14" bestFit="1" customWidth="1"/>
    <col min="7" max="7" width="11.140625" style="14" bestFit="1" customWidth="1"/>
    <col min="8" max="8" width="15.42578125" style="14" bestFit="1" customWidth="1"/>
    <col min="9" max="9" width="9.140625" style="27"/>
    <col min="10" max="10" width="9.140625" style="72"/>
    <col min="11" max="16384" width="9.140625" style="27"/>
  </cols>
  <sheetData>
    <row r="1" spans="1:10" ht="15.75" x14ac:dyDescent="0.25">
      <c r="A1" s="55" t="s">
        <v>43</v>
      </c>
    </row>
    <row r="2" spans="1:10" ht="18.75" x14ac:dyDescent="0.3">
      <c r="A2" s="55" t="s">
        <v>44</v>
      </c>
      <c r="B2" s="32"/>
      <c r="C2" s="32"/>
      <c r="D2" s="32"/>
      <c r="E2" s="32"/>
      <c r="F2" s="32"/>
      <c r="G2" s="32"/>
      <c r="H2" s="32"/>
    </row>
    <row r="3" spans="1:10" ht="30" x14ac:dyDescent="0.25">
      <c r="A3" s="1" t="s">
        <v>16</v>
      </c>
      <c r="B3" s="1" t="s">
        <v>0</v>
      </c>
      <c r="C3" s="1" t="s">
        <v>1</v>
      </c>
      <c r="D3" s="2" t="s">
        <v>2</v>
      </c>
      <c r="E3" s="1" t="s">
        <v>14</v>
      </c>
      <c r="F3" s="28" t="s">
        <v>17</v>
      </c>
      <c r="G3" s="1" t="s">
        <v>15</v>
      </c>
      <c r="H3" s="28" t="s">
        <v>17</v>
      </c>
      <c r="J3" s="1" t="s">
        <v>48</v>
      </c>
    </row>
    <row r="4" spans="1:10" x14ac:dyDescent="0.25">
      <c r="A4" s="3">
        <v>22</v>
      </c>
      <c r="B4" s="3">
        <v>5</v>
      </c>
      <c r="C4" s="10">
        <v>43612</v>
      </c>
      <c r="D4" s="4">
        <v>43615</v>
      </c>
      <c r="E4" s="5">
        <v>118.25987112464082</v>
      </c>
      <c r="F4" s="6" t="s">
        <v>3</v>
      </c>
      <c r="G4" s="7">
        <v>70.430804034880182</v>
      </c>
      <c r="H4" s="6" t="s">
        <v>4</v>
      </c>
      <c r="J4" s="16">
        <f>(G4/E4)*100</f>
        <v>59.555962107086302</v>
      </c>
    </row>
    <row r="5" spans="1:10" x14ac:dyDescent="0.25">
      <c r="A5" s="3">
        <v>23</v>
      </c>
      <c r="B5" s="3">
        <v>5</v>
      </c>
      <c r="C5" s="10">
        <v>43612</v>
      </c>
      <c r="D5" s="4">
        <v>43615</v>
      </c>
      <c r="E5" s="5">
        <v>140.75442022752392</v>
      </c>
      <c r="F5" s="6" t="s">
        <v>3</v>
      </c>
      <c r="G5" s="8">
        <v>100.28841719394471</v>
      </c>
      <c r="H5" s="6" t="s">
        <v>4</v>
      </c>
      <c r="J5" s="16">
        <f t="shared" ref="J5:J10" si="0">(G5/E5)*100</f>
        <v>71.250634283337234</v>
      </c>
    </row>
    <row r="6" spans="1:10" x14ac:dyDescent="0.25">
      <c r="A6" s="3">
        <v>24</v>
      </c>
      <c r="B6" s="3">
        <v>5</v>
      </c>
      <c r="C6" s="10">
        <v>43612</v>
      </c>
      <c r="D6" s="4">
        <v>43615</v>
      </c>
      <c r="E6" s="5">
        <v>117.2405624163376</v>
      </c>
      <c r="F6" s="6" t="s">
        <v>3</v>
      </c>
      <c r="G6" s="8">
        <v>100.28841719394471</v>
      </c>
      <c r="H6" s="6" t="s">
        <v>4</v>
      </c>
      <c r="J6" s="16">
        <f t="shared" si="0"/>
        <v>85.540716563442061</v>
      </c>
    </row>
    <row r="7" spans="1:10" x14ac:dyDescent="0.25">
      <c r="A7" s="3">
        <v>25</v>
      </c>
      <c r="B7" s="3">
        <v>5</v>
      </c>
      <c r="C7" s="10">
        <v>43612</v>
      </c>
      <c r="D7" s="4">
        <v>43615</v>
      </c>
      <c r="E7" s="5">
        <v>333.52133726770842</v>
      </c>
      <c r="F7" s="6" t="s">
        <v>3</v>
      </c>
      <c r="G7" s="7">
        <v>45.443450920680029</v>
      </c>
      <c r="H7" s="6" t="s">
        <v>4</v>
      </c>
      <c r="J7" s="16">
        <f t="shared" si="0"/>
        <v>13.625350417746681</v>
      </c>
    </row>
    <row r="8" spans="1:10" x14ac:dyDescent="0.25">
      <c r="A8" s="3">
        <v>26</v>
      </c>
      <c r="B8" s="3">
        <v>5</v>
      </c>
      <c r="C8" s="10">
        <v>43612</v>
      </c>
      <c r="D8" s="4">
        <v>43615</v>
      </c>
      <c r="E8" s="5">
        <v>254.82044782743154</v>
      </c>
      <c r="F8" s="6" t="s">
        <v>3</v>
      </c>
      <c r="G8" s="7">
        <v>14.087269433052205</v>
      </c>
      <c r="H8" s="6" t="s">
        <v>4</v>
      </c>
      <c r="J8" s="16">
        <f t="shared" si="0"/>
        <v>5.5283120146591722</v>
      </c>
    </row>
    <row r="9" spans="1:10" x14ac:dyDescent="0.25">
      <c r="A9" s="3">
        <v>2</v>
      </c>
      <c r="B9" s="9">
        <v>5</v>
      </c>
      <c r="C9" s="10">
        <v>43765</v>
      </c>
      <c r="D9" s="10">
        <v>43776</v>
      </c>
      <c r="E9" s="5">
        <v>216.60000861767085</v>
      </c>
      <c r="F9" s="6" t="s">
        <v>5</v>
      </c>
      <c r="G9" s="26">
        <v>76.983778270067219</v>
      </c>
      <c r="H9" s="8" t="s">
        <v>13</v>
      </c>
      <c r="J9" s="16">
        <f t="shared" si="0"/>
        <v>35.541909144590242</v>
      </c>
    </row>
    <row r="10" spans="1:10" x14ac:dyDescent="0.25">
      <c r="A10" s="3">
        <v>3</v>
      </c>
      <c r="B10" s="9">
        <v>5</v>
      </c>
      <c r="C10" s="10">
        <v>43765</v>
      </c>
      <c r="D10" s="10">
        <v>43776</v>
      </c>
      <c r="E10" s="5">
        <v>105.2912484784739</v>
      </c>
      <c r="F10" s="6" t="s">
        <v>5</v>
      </c>
      <c r="G10" s="26">
        <v>41.908108139246764</v>
      </c>
      <c r="H10" s="8" t="s">
        <v>13</v>
      </c>
      <c r="J10" s="16">
        <f t="shared" si="0"/>
        <v>39.802081127202705</v>
      </c>
    </row>
    <row r="11" spans="1:10" x14ac:dyDescent="0.25">
      <c r="A11" s="11"/>
      <c r="B11" s="12"/>
      <c r="C11" s="13"/>
      <c r="D11" s="21" t="s">
        <v>6</v>
      </c>
      <c r="E11" s="18">
        <f>COUNT(E4:E10)</f>
        <v>7</v>
      </c>
      <c r="F11" s="29"/>
      <c r="G11" s="18">
        <f>COUNT(G4:G10)</f>
        <v>7</v>
      </c>
      <c r="H11" s="29"/>
      <c r="J11" s="18">
        <f>COUNT(J4:J10)</f>
        <v>7</v>
      </c>
    </row>
    <row r="12" spans="1:10" x14ac:dyDescent="0.25">
      <c r="A12" s="30"/>
      <c r="D12" s="21" t="s">
        <v>7</v>
      </c>
      <c r="E12" s="18">
        <f>AVERAGE(E4:E10)</f>
        <v>183.78398513711247</v>
      </c>
      <c r="F12" s="29"/>
      <c r="G12" s="19">
        <f>AVERAGE(G4:G10)</f>
        <v>64.204320740830823</v>
      </c>
      <c r="H12" s="29"/>
      <c r="J12" s="19">
        <f>AVERAGE(J4:J10)</f>
        <v>44.406423665437771</v>
      </c>
    </row>
    <row r="13" spans="1:10" x14ac:dyDescent="0.25">
      <c r="A13" s="15"/>
      <c r="B13" s="15"/>
      <c r="C13" s="13"/>
      <c r="D13" s="21" t="s">
        <v>8</v>
      </c>
      <c r="E13" s="18">
        <f>_xlfn.STDEV.P(E4:E10)</f>
        <v>80.426039529404804</v>
      </c>
      <c r="F13" s="29"/>
      <c r="G13" s="19">
        <f>_xlfn.STDEV.P(G4:G10)</f>
        <v>29.681687060249512</v>
      </c>
      <c r="H13" s="29"/>
      <c r="J13" s="19">
        <f>_xlfn.STDEV.P(J4:J10)</f>
        <v>27.257795306039888</v>
      </c>
    </row>
    <row r="14" spans="1:10" x14ac:dyDescent="0.25">
      <c r="A14" s="17"/>
      <c r="B14" s="17"/>
      <c r="D14" s="1"/>
      <c r="E14" s="1"/>
      <c r="F14" s="1"/>
      <c r="G14" s="1"/>
      <c r="H14" s="1"/>
    </row>
    <row r="15" spans="1:10" x14ac:dyDescent="0.25">
      <c r="A15" s="22" t="s">
        <v>9</v>
      </c>
      <c r="B15" s="6">
        <v>10</v>
      </c>
      <c r="C15" s="23">
        <v>43548</v>
      </c>
      <c r="D15" s="4">
        <v>43615</v>
      </c>
      <c r="E15" s="5">
        <v>161.08535065120023</v>
      </c>
      <c r="F15" s="6" t="s">
        <v>3</v>
      </c>
      <c r="G15" s="26">
        <v>84.278301018986525</v>
      </c>
      <c r="H15" s="6" t="s">
        <v>4</v>
      </c>
    </row>
    <row r="16" spans="1:10" x14ac:dyDescent="0.25">
      <c r="A16" s="22" t="s">
        <v>10</v>
      </c>
      <c r="B16" s="6">
        <v>10</v>
      </c>
      <c r="C16" s="23">
        <v>43548</v>
      </c>
      <c r="D16" s="4">
        <v>43615</v>
      </c>
      <c r="E16" s="5">
        <v>211.71603497821275</v>
      </c>
      <c r="F16" s="6" t="s">
        <v>3</v>
      </c>
      <c r="G16" s="26">
        <v>87.856846422903459</v>
      </c>
      <c r="H16" s="6" t="s">
        <v>4</v>
      </c>
    </row>
    <row r="17" spans="1:8" x14ac:dyDescent="0.25">
      <c r="A17" s="22" t="s">
        <v>11</v>
      </c>
      <c r="B17" s="6">
        <v>10</v>
      </c>
      <c r="C17" s="23">
        <v>43548</v>
      </c>
      <c r="D17" s="4">
        <v>43615</v>
      </c>
      <c r="E17" s="8">
        <v>289.07065904030185</v>
      </c>
      <c r="F17" s="6" t="s">
        <v>3</v>
      </c>
      <c r="G17" s="26">
        <v>41.205638791180974</v>
      </c>
      <c r="H17" s="6" t="s">
        <v>4</v>
      </c>
    </row>
    <row r="18" spans="1:8" x14ac:dyDescent="0.25">
      <c r="A18" s="22" t="s">
        <v>12</v>
      </c>
      <c r="B18" s="6">
        <v>10</v>
      </c>
      <c r="C18" s="23">
        <v>43548</v>
      </c>
      <c r="D18" s="4">
        <v>43615</v>
      </c>
      <c r="E18" s="5">
        <v>106.297681186293</v>
      </c>
      <c r="F18" s="6" t="s">
        <v>3</v>
      </c>
      <c r="G18" s="26">
        <v>44.091079982613834</v>
      </c>
      <c r="H18" s="6" t="s">
        <v>4</v>
      </c>
    </row>
    <row r="19" spans="1:8" x14ac:dyDescent="0.25">
      <c r="A19" s="22">
        <v>14</v>
      </c>
      <c r="B19" s="6">
        <v>10</v>
      </c>
      <c r="C19" s="10">
        <v>43765</v>
      </c>
      <c r="D19" s="10">
        <v>43776</v>
      </c>
      <c r="E19" s="24">
        <v>75.847729227335705</v>
      </c>
      <c r="F19" s="6" t="s">
        <v>5</v>
      </c>
      <c r="G19" s="7">
        <v>29.714766179556023</v>
      </c>
      <c r="H19" s="8" t="s">
        <v>13</v>
      </c>
    </row>
    <row r="20" spans="1:8" x14ac:dyDescent="0.25">
      <c r="A20" s="22">
        <v>15</v>
      </c>
      <c r="B20" s="6">
        <v>10</v>
      </c>
      <c r="C20" s="10">
        <v>43765</v>
      </c>
      <c r="D20" s="10">
        <v>43776</v>
      </c>
      <c r="E20" s="25">
        <v>136.3134978097402</v>
      </c>
      <c r="F20" s="6" t="s">
        <v>5</v>
      </c>
      <c r="G20" s="26">
        <v>57.17302548727239</v>
      </c>
      <c r="H20" s="8" t="s">
        <v>13</v>
      </c>
    </row>
    <row r="21" spans="1:8" x14ac:dyDescent="0.25">
      <c r="A21" s="22">
        <v>18</v>
      </c>
      <c r="B21" s="6">
        <v>10</v>
      </c>
      <c r="C21" s="10">
        <v>43765</v>
      </c>
      <c r="D21" s="10">
        <v>43776</v>
      </c>
      <c r="E21" s="25">
        <v>132.90047186096101</v>
      </c>
      <c r="F21" s="6" t="s">
        <v>5</v>
      </c>
      <c r="G21" s="26">
        <v>34.080890519933142</v>
      </c>
      <c r="H21" s="8" t="s">
        <v>13</v>
      </c>
    </row>
    <row r="22" spans="1:8" x14ac:dyDescent="0.25">
      <c r="D22" s="21" t="s">
        <v>6</v>
      </c>
      <c r="E22" s="18">
        <f>COUNT(E15:E21)</f>
        <v>7</v>
      </c>
      <c r="G22" s="18">
        <f>COUNT(G15:G21)</f>
        <v>7</v>
      </c>
    </row>
    <row r="23" spans="1:8" x14ac:dyDescent="0.25">
      <c r="D23" s="21" t="s">
        <v>7</v>
      </c>
      <c r="E23" s="18">
        <f>AVERAGE(E15:E21)</f>
        <v>159.03306067914923</v>
      </c>
      <c r="G23" s="19">
        <f>AVERAGE(G15:G21)</f>
        <v>54.057221200349481</v>
      </c>
      <c r="H23" s="16"/>
    </row>
    <row r="24" spans="1:8" x14ac:dyDescent="0.25">
      <c r="A24" s="17"/>
      <c r="B24" s="17"/>
      <c r="D24" s="21" t="s">
        <v>8</v>
      </c>
      <c r="E24" s="18">
        <f>_xlfn.STDEV.P(E15:E21)</f>
        <v>66.105321827026103</v>
      </c>
      <c r="G24" s="19">
        <f>_xlfn.STDEV.P(G15:G21)</f>
        <v>21.783127848432642</v>
      </c>
      <c r="H24" s="16"/>
    </row>
    <row r="25" spans="1:8" x14ac:dyDescent="0.25">
      <c r="A25" s="17"/>
      <c r="B25" s="17"/>
    </row>
    <row r="26" spans="1:8" x14ac:dyDescent="0.25">
      <c r="A26" s="6">
        <v>10</v>
      </c>
      <c r="B26" s="6">
        <v>20</v>
      </c>
      <c r="C26" s="23">
        <v>43548</v>
      </c>
      <c r="D26" s="4">
        <v>43615</v>
      </c>
      <c r="E26" s="8">
        <v>221.33857656460742</v>
      </c>
      <c r="F26" s="6" t="s">
        <v>3</v>
      </c>
      <c r="G26" s="26">
        <v>53.93316283119934</v>
      </c>
      <c r="H26" s="6" t="s">
        <v>4</v>
      </c>
    </row>
    <row r="27" spans="1:8" x14ac:dyDescent="0.25">
      <c r="A27" s="6">
        <v>11</v>
      </c>
      <c r="B27" s="6">
        <v>20</v>
      </c>
      <c r="C27" s="23">
        <v>43548</v>
      </c>
      <c r="D27" s="4">
        <v>43615</v>
      </c>
      <c r="E27" s="26">
        <v>74.232292342447423</v>
      </c>
      <c r="F27" s="6" t="s">
        <v>3</v>
      </c>
      <c r="G27" s="26">
        <v>22.106758735649436</v>
      </c>
      <c r="H27" s="6" t="s">
        <v>4</v>
      </c>
    </row>
    <row r="28" spans="1:8" x14ac:dyDescent="0.25">
      <c r="A28" s="6">
        <v>12</v>
      </c>
      <c r="B28" s="6">
        <v>20</v>
      </c>
      <c r="C28" s="23">
        <v>43548</v>
      </c>
      <c r="D28" s="4">
        <v>43615</v>
      </c>
      <c r="E28" s="8">
        <v>117.37529395471287</v>
      </c>
      <c r="F28" s="6" t="s">
        <v>3</v>
      </c>
      <c r="G28" s="26">
        <v>42.539119537979246</v>
      </c>
      <c r="H28" s="6" t="s">
        <v>4</v>
      </c>
    </row>
    <row r="29" spans="1:8" x14ac:dyDescent="0.25">
      <c r="A29" s="6">
        <v>13</v>
      </c>
      <c r="B29" s="6">
        <v>20</v>
      </c>
      <c r="C29" s="23">
        <v>43548</v>
      </c>
      <c r="D29" s="4">
        <v>43615</v>
      </c>
      <c r="E29" s="8">
        <v>242.03794044721181</v>
      </c>
      <c r="F29" s="6" t="s">
        <v>3</v>
      </c>
      <c r="G29" s="26">
        <v>51.007574901525594</v>
      </c>
      <c r="H29" s="6" t="s">
        <v>4</v>
      </c>
    </row>
    <row r="30" spans="1:8" x14ac:dyDescent="0.25">
      <c r="A30" s="6">
        <v>6</v>
      </c>
      <c r="B30" s="6">
        <v>20</v>
      </c>
      <c r="C30" s="10">
        <v>43765</v>
      </c>
      <c r="D30" s="10">
        <v>43776</v>
      </c>
      <c r="E30" s="26">
        <v>44</v>
      </c>
      <c r="F30" s="6" t="s">
        <v>5</v>
      </c>
      <c r="G30" s="26">
        <v>22.639640942293131</v>
      </c>
      <c r="H30" s="8" t="s">
        <v>13</v>
      </c>
    </row>
    <row r="31" spans="1:8" x14ac:dyDescent="0.25">
      <c r="A31" s="6">
        <v>7</v>
      </c>
      <c r="B31" s="6">
        <v>20</v>
      </c>
      <c r="C31" s="10">
        <v>43765</v>
      </c>
      <c r="D31" s="10">
        <v>43776</v>
      </c>
      <c r="E31" s="26">
        <v>31</v>
      </c>
      <c r="F31" s="6" t="s">
        <v>5</v>
      </c>
      <c r="G31" s="26">
        <v>12.806808855663709</v>
      </c>
      <c r="H31" s="8" t="s">
        <v>13</v>
      </c>
    </row>
    <row r="32" spans="1:8" x14ac:dyDescent="0.25">
      <c r="A32" s="6">
        <v>8</v>
      </c>
      <c r="B32" s="6">
        <v>20</v>
      </c>
      <c r="C32" s="10">
        <v>43765</v>
      </c>
      <c r="D32" s="10">
        <v>43776</v>
      </c>
      <c r="E32" s="26">
        <v>30.877692843452365</v>
      </c>
      <c r="F32" s="6" t="s">
        <v>5</v>
      </c>
      <c r="G32" s="26">
        <v>15.547856108269031</v>
      </c>
      <c r="H32" s="8" t="s">
        <v>13</v>
      </c>
    </row>
    <row r="33" spans="1:8" x14ac:dyDescent="0.25">
      <c r="A33" s="6">
        <v>9</v>
      </c>
      <c r="B33" s="6">
        <v>20</v>
      </c>
      <c r="C33" s="10">
        <v>43765</v>
      </c>
      <c r="D33" s="10">
        <v>43776</v>
      </c>
      <c r="E33" s="26">
        <v>43.373731531945275</v>
      </c>
      <c r="F33" s="6" t="s">
        <v>5</v>
      </c>
      <c r="G33" s="26">
        <v>11.15747182138019</v>
      </c>
      <c r="H33" s="8" t="s">
        <v>13</v>
      </c>
    </row>
    <row r="34" spans="1:8" x14ac:dyDescent="0.25">
      <c r="A34" s="6">
        <v>10</v>
      </c>
      <c r="B34" s="6">
        <v>20</v>
      </c>
      <c r="C34" s="10">
        <v>43765</v>
      </c>
      <c r="D34" s="10">
        <v>43776</v>
      </c>
      <c r="E34" s="26">
        <v>28.97343963550486</v>
      </c>
      <c r="F34" s="6" t="s">
        <v>5</v>
      </c>
      <c r="G34" s="26">
        <v>12.420179776345529</v>
      </c>
      <c r="H34" s="8" t="s">
        <v>13</v>
      </c>
    </row>
    <row r="35" spans="1:8" x14ac:dyDescent="0.25">
      <c r="D35" s="21" t="s">
        <v>6</v>
      </c>
      <c r="E35" s="18">
        <f>COUNT(E26:E34)</f>
        <v>9</v>
      </c>
      <c r="F35" s="29"/>
      <c r="G35" s="18">
        <f>COUNT(G26:G34)</f>
        <v>9</v>
      </c>
      <c r="H35" s="29"/>
    </row>
    <row r="36" spans="1:8" x14ac:dyDescent="0.25">
      <c r="D36" s="21" t="s">
        <v>7</v>
      </c>
      <c r="E36" s="19">
        <f>AVERAGE(E26:E34)</f>
        <v>92.578774146653544</v>
      </c>
      <c r="F36" s="29"/>
      <c r="G36" s="19">
        <f>AVERAGE(G26:G34)</f>
        <v>27.128730390033912</v>
      </c>
      <c r="H36" s="20"/>
    </row>
    <row r="37" spans="1:8" x14ac:dyDescent="0.25">
      <c r="D37" s="21" t="s">
        <v>8</v>
      </c>
      <c r="E37" s="19">
        <f>_xlfn.STDEV.P(E26:E34)</f>
        <v>79.088017671679339</v>
      </c>
      <c r="F37" s="29"/>
      <c r="G37" s="19">
        <f>_xlfn.STDEV.P(G26:G34)</f>
        <v>16.269213180948366</v>
      </c>
      <c r="H37" s="20"/>
    </row>
    <row r="39" spans="1:8" x14ac:dyDescent="0.25">
      <c r="A39" s="6">
        <v>18</v>
      </c>
      <c r="B39" s="6">
        <v>30</v>
      </c>
      <c r="C39" s="10">
        <v>43612</v>
      </c>
      <c r="D39" s="4">
        <v>43615</v>
      </c>
      <c r="E39" s="8">
        <v>144.7914389469361</v>
      </c>
      <c r="F39" s="6" t="s">
        <v>3</v>
      </c>
      <c r="G39" s="26">
        <v>9.6844277546707307</v>
      </c>
      <c r="H39" s="6" t="s">
        <v>4</v>
      </c>
    </row>
    <row r="40" spans="1:8" x14ac:dyDescent="0.25">
      <c r="A40" s="6">
        <v>19</v>
      </c>
      <c r="B40" s="6">
        <v>30</v>
      </c>
      <c r="C40" s="10">
        <v>43612</v>
      </c>
      <c r="D40" s="4">
        <v>43615</v>
      </c>
      <c r="E40" s="26">
        <v>88.85483811114922</v>
      </c>
      <c r="F40" s="6" t="s">
        <v>3</v>
      </c>
      <c r="G40" s="26">
        <v>20.768488833721083</v>
      </c>
      <c r="H40" s="6" t="s">
        <v>4</v>
      </c>
    </row>
    <row r="41" spans="1:8" x14ac:dyDescent="0.25">
      <c r="A41" s="6">
        <v>20</v>
      </c>
      <c r="B41" s="6">
        <v>30</v>
      </c>
      <c r="C41" s="10">
        <v>43612</v>
      </c>
      <c r="D41" s="4">
        <v>43615</v>
      </c>
      <c r="E41" s="26">
        <v>77.622905037413233</v>
      </c>
      <c r="F41" s="6" t="s">
        <v>3</v>
      </c>
      <c r="G41" s="26">
        <v>20.263600909950377</v>
      </c>
      <c r="H41" s="6" t="s">
        <v>4</v>
      </c>
    </row>
    <row r="42" spans="1:8" x14ac:dyDescent="0.25">
      <c r="A42" s="6">
        <v>21</v>
      </c>
      <c r="B42" s="6">
        <v>30</v>
      </c>
      <c r="C42" s="10">
        <v>43612</v>
      </c>
      <c r="D42" s="4">
        <v>43615</v>
      </c>
      <c r="E42" s="26">
        <v>86.976595432658087</v>
      </c>
      <c r="F42" s="6" t="s">
        <v>3</v>
      </c>
      <c r="G42" s="26">
        <v>20.371665418379148</v>
      </c>
      <c r="H42" s="6" t="s">
        <v>4</v>
      </c>
    </row>
    <row r="43" spans="1:8" x14ac:dyDescent="0.25">
      <c r="A43" s="6">
        <v>11</v>
      </c>
      <c r="B43" s="6">
        <v>30</v>
      </c>
      <c r="C43" s="10">
        <v>43765</v>
      </c>
      <c r="D43" s="10">
        <v>43776</v>
      </c>
      <c r="E43" s="24">
        <v>33.982386994854046</v>
      </c>
      <c r="F43" s="6" t="s">
        <v>5</v>
      </c>
      <c r="G43" s="26">
        <v>14.316842329589781</v>
      </c>
      <c r="H43" s="8" t="s">
        <v>13</v>
      </c>
    </row>
    <row r="44" spans="1:8" x14ac:dyDescent="0.25">
      <c r="A44" s="6">
        <v>12</v>
      </c>
      <c r="B44" s="6">
        <v>30</v>
      </c>
      <c r="C44" s="10">
        <v>43765</v>
      </c>
      <c r="D44" s="10">
        <v>43776</v>
      </c>
      <c r="E44" s="24">
        <v>32.351166627217729</v>
      </c>
      <c r="F44" s="6" t="s">
        <v>5</v>
      </c>
      <c r="G44" s="26">
        <v>8.7807410825498575</v>
      </c>
      <c r="H44" s="8" t="s">
        <v>13</v>
      </c>
    </row>
    <row r="45" spans="1:8" x14ac:dyDescent="0.25">
      <c r="A45" s="30"/>
      <c r="D45" s="21" t="s">
        <v>6</v>
      </c>
      <c r="E45" s="18">
        <f>COUNT(E39:E44)</f>
        <v>6</v>
      </c>
      <c r="G45" s="18">
        <f>COUNT(G39:G44)</f>
        <v>6</v>
      </c>
      <c r="H45" s="29"/>
    </row>
    <row r="46" spans="1:8" x14ac:dyDescent="0.25">
      <c r="A46" s="15"/>
      <c r="B46" s="15"/>
      <c r="C46" s="13"/>
      <c r="D46" s="21" t="s">
        <v>7</v>
      </c>
      <c r="E46" s="19">
        <f>AVERAGE(E39:E44)</f>
        <v>77.429888525038066</v>
      </c>
      <c r="G46" s="19">
        <f>AVERAGE(G39:G44)</f>
        <v>15.697627721476827</v>
      </c>
      <c r="H46" s="20"/>
    </row>
    <row r="47" spans="1:8" x14ac:dyDescent="0.25">
      <c r="A47" s="15"/>
      <c r="B47" s="15"/>
      <c r="C47" s="13"/>
      <c r="D47" s="21" t="s">
        <v>8</v>
      </c>
      <c r="E47" s="19">
        <f>_xlfn.STDEV.P(E39:E44)</f>
        <v>38.033014986100156</v>
      </c>
      <c r="G47" s="19">
        <f>_xlfn.STDEV.P(G39:G44)</f>
        <v>5.0714369246563455</v>
      </c>
      <c r="H47" s="20"/>
    </row>
    <row r="48" spans="1:8" x14ac:dyDescent="0.25">
      <c r="A48" s="17"/>
      <c r="B48" s="17"/>
    </row>
    <row r="49" spans="1:8" x14ac:dyDescent="0.25">
      <c r="A49" s="22">
        <v>14</v>
      </c>
      <c r="B49" s="22">
        <v>45</v>
      </c>
      <c r="C49" s="4">
        <v>43612</v>
      </c>
      <c r="D49" s="4">
        <v>43615</v>
      </c>
      <c r="E49" s="26">
        <v>49.505506892140822</v>
      </c>
      <c r="F49" s="6" t="s">
        <v>3</v>
      </c>
      <c r="G49" s="26">
        <v>6.4657512283211558</v>
      </c>
      <c r="H49" s="6" t="s">
        <v>4</v>
      </c>
    </row>
    <row r="50" spans="1:8" x14ac:dyDescent="0.25">
      <c r="A50" s="22">
        <v>15</v>
      </c>
      <c r="B50" s="22">
        <v>45</v>
      </c>
      <c r="C50" s="4">
        <v>43612</v>
      </c>
      <c r="D50" s="4">
        <v>43615</v>
      </c>
      <c r="E50" s="26">
        <v>89.230210482241844</v>
      </c>
      <c r="F50" s="6" t="s">
        <v>3</v>
      </c>
      <c r="G50" s="26">
        <v>8.9300184831082543</v>
      </c>
      <c r="H50" s="6" t="s">
        <v>4</v>
      </c>
    </row>
    <row r="51" spans="1:8" x14ac:dyDescent="0.25">
      <c r="A51" s="22">
        <v>16</v>
      </c>
      <c r="B51" s="22">
        <v>45</v>
      </c>
      <c r="C51" s="4">
        <v>43612</v>
      </c>
      <c r="D51" s="4">
        <v>43615</v>
      </c>
      <c r="E51" s="26">
        <v>49.531962026961423</v>
      </c>
      <c r="F51" s="6" t="s">
        <v>3</v>
      </c>
      <c r="G51" s="26">
        <v>8.7664053518077658</v>
      </c>
      <c r="H51" s="6" t="s">
        <v>4</v>
      </c>
    </row>
    <row r="52" spans="1:8" x14ac:dyDescent="0.25">
      <c r="A52" s="22">
        <v>17</v>
      </c>
      <c r="B52" s="22">
        <v>45</v>
      </c>
      <c r="C52" s="4">
        <v>43612</v>
      </c>
      <c r="D52" s="4">
        <v>43615</v>
      </c>
      <c r="E52" s="26">
        <v>85.32289172840413</v>
      </c>
      <c r="F52" s="6" t="s">
        <v>3</v>
      </c>
      <c r="G52" s="24">
        <v>9.2863566510681395</v>
      </c>
      <c r="H52" s="6" t="s">
        <v>4</v>
      </c>
    </row>
    <row r="53" spans="1:8" x14ac:dyDescent="0.25">
      <c r="A53" s="22">
        <v>4</v>
      </c>
      <c r="B53" s="6">
        <v>45</v>
      </c>
      <c r="C53" s="10">
        <v>43765</v>
      </c>
      <c r="D53" s="10">
        <v>43776</v>
      </c>
      <c r="E53" s="26">
        <v>20.582868392398314</v>
      </c>
      <c r="F53" s="6" t="s">
        <v>5</v>
      </c>
      <c r="G53" s="26">
        <v>5.6</v>
      </c>
      <c r="H53" s="8" t="s">
        <v>13</v>
      </c>
    </row>
    <row r="54" spans="1:8" x14ac:dyDescent="0.25">
      <c r="A54" s="22">
        <v>5</v>
      </c>
      <c r="B54" s="6">
        <v>45</v>
      </c>
      <c r="C54" s="10">
        <v>43765</v>
      </c>
      <c r="D54" s="10">
        <v>43776</v>
      </c>
      <c r="E54" s="6">
        <v>6.2</v>
      </c>
      <c r="F54" s="6" t="s">
        <v>5</v>
      </c>
      <c r="G54" s="26">
        <v>4.8</v>
      </c>
      <c r="H54" s="8" t="s">
        <v>13</v>
      </c>
    </row>
    <row r="55" spans="1:8" x14ac:dyDescent="0.25">
      <c r="A55" s="17"/>
      <c r="B55" s="17"/>
      <c r="D55" s="21" t="s">
        <v>6</v>
      </c>
      <c r="E55" s="18">
        <f>COUNT(E49:E54)</f>
        <v>6</v>
      </c>
      <c r="F55" s="29"/>
      <c r="G55" s="18">
        <f>COUNT(G49:G54)</f>
        <v>6</v>
      </c>
      <c r="H55" s="29"/>
    </row>
    <row r="56" spans="1:8" x14ac:dyDescent="0.25">
      <c r="A56" s="17"/>
      <c r="B56" s="17"/>
      <c r="D56" s="21" t="s">
        <v>7</v>
      </c>
      <c r="E56" s="19">
        <f>AVERAGE(E49:E54)</f>
        <v>50.062239920357761</v>
      </c>
      <c r="F56" s="20"/>
      <c r="G56" s="19">
        <f>AVERAGE(G49:G54)</f>
        <v>7.3080886190508858</v>
      </c>
      <c r="H56" s="20"/>
    </row>
    <row r="57" spans="1:8" x14ac:dyDescent="0.25">
      <c r="A57" s="17"/>
      <c r="B57" s="17"/>
      <c r="D57" s="21" t="s">
        <v>8</v>
      </c>
      <c r="E57" s="19">
        <f>_xlfn.STDEV.P(E49:E54)</f>
        <v>30.471199699301643</v>
      </c>
      <c r="F57" s="20"/>
      <c r="G57" s="19">
        <f>_xlfn.STDEV.P(G49:G54)</f>
        <v>1.7601371213074297</v>
      </c>
      <c r="H57" s="20"/>
    </row>
    <row r="58" spans="1:8" x14ac:dyDescent="0.25">
      <c r="A58" s="17"/>
      <c r="B58" s="17"/>
      <c r="D58" s="21"/>
      <c r="E58" s="19"/>
      <c r="F58" s="20"/>
      <c r="G58" s="19"/>
      <c r="H58" s="20"/>
    </row>
    <row r="59" spans="1:8" x14ac:dyDescent="0.25">
      <c r="A59" s="15">
        <v>18</v>
      </c>
      <c r="B59" s="15">
        <v>60</v>
      </c>
      <c r="C59" s="13">
        <v>43612</v>
      </c>
      <c r="D59" s="13">
        <v>43615</v>
      </c>
      <c r="E59" s="16">
        <v>34.5</v>
      </c>
      <c r="F59" s="14" t="s">
        <v>3</v>
      </c>
      <c r="G59" s="16">
        <v>2.5</v>
      </c>
      <c r="H59" s="14" t="s">
        <v>4</v>
      </c>
    </row>
    <row r="60" spans="1:8" x14ac:dyDescent="0.25">
      <c r="A60" s="15">
        <v>18</v>
      </c>
      <c r="B60" s="15">
        <v>60</v>
      </c>
      <c r="C60" s="13">
        <v>43612</v>
      </c>
      <c r="D60" s="13">
        <v>43615</v>
      </c>
      <c r="E60" s="16">
        <v>19.399999999999999</v>
      </c>
      <c r="F60" s="14" t="s">
        <v>3</v>
      </c>
      <c r="G60" s="16">
        <v>4.0999999999999996</v>
      </c>
      <c r="H60" s="14" t="s">
        <v>4</v>
      </c>
    </row>
    <row r="61" spans="1:8" x14ac:dyDescent="0.25">
      <c r="A61" s="15">
        <v>20</v>
      </c>
      <c r="B61" s="15">
        <v>60</v>
      </c>
      <c r="C61" s="13">
        <v>43612</v>
      </c>
      <c r="D61" s="13">
        <v>43615</v>
      </c>
      <c r="E61" s="16">
        <v>18.7</v>
      </c>
      <c r="F61" s="14" t="s">
        <v>3</v>
      </c>
      <c r="G61" s="16">
        <v>2.2000000000000002</v>
      </c>
      <c r="H61" s="14" t="s">
        <v>4</v>
      </c>
    </row>
    <row r="62" spans="1:8" x14ac:dyDescent="0.25">
      <c r="A62" s="15">
        <v>21</v>
      </c>
      <c r="B62" s="15">
        <v>60</v>
      </c>
      <c r="C62" s="13">
        <v>43612</v>
      </c>
      <c r="D62" s="13">
        <v>43615</v>
      </c>
      <c r="E62" s="16">
        <v>55.2</v>
      </c>
      <c r="F62" s="14" t="s">
        <v>3</v>
      </c>
      <c r="G62" s="31">
        <v>3.2</v>
      </c>
      <c r="H62" s="14" t="s">
        <v>4</v>
      </c>
    </row>
    <row r="63" spans="1:8" x14ac:dyDescent="0.25">
      <c r="A63" s="17"/>
      <c r="B63" s="17"/>
      <c r="D63" s="21" t="s">
        <v>6</v>
      </c>
      <c r="E63" s="21">
        <v>4</v>
      </c>
      <c r="G63" s="21">
        <v>4</v>
      </c>
    </row>
    <row r="64" spans="1:8" x14ac:dyDescent="0.25">
      <c r="A64" s="17"/>
      <c r="B64" s="17"/>
      <c r="D64" s="21" t="s">
        <v>7</v>
      </c>
      <c r="E64" s="19">
        <f>AVERAGE(E59:E62)</f>
        <v>31.95</v>
      </c>
      <c r="G64" s="19">
        <f>AVERAGE(G59:G62)</f>
        <v>3</v>
      </c>
    </row>
    <row r="65" spans="1:7" x14ac:dyDescent="0.25">
      <c r="A65" s="17"/>
      <c r="B65" s="17"/>
      <c r="D65" s="21" t="s">
        <v>8</v>
      </c>
      <c r="E65" s="19">
        <f>_xlfn.STDEV.P(E59:E62)</f>
        <v>14.83349250850925</v>
      </c>
      <c r="G65" s="19">
        <f>_xlfn.STDEV.P(G59:G62)</f>
        <v>0.73143694191638975</v>
      </c>
    </row>
    <row r="66" spans="1:7" x14ac:dyDescent="0.25">
      <c r="A66" s="17"/>
      <c r="B66" s="17"/>
    </row>
    <row r="67" spans="1:7" x14ac:dyDescent="0.25">
      <c r="A67" s="17"/>
      <c r="B67" s="17"/>
    </row>
    <row r="68" spans="1:7" x14ac:dyDescent="0.25">
      <c r="A68" s="17"/>
      <c r="B68" s="17"/>
    </row>
    <row r="69" spans="1:7" x14ac:dyDescent="0.25">
      <c r="A69" s="17"/>
      <c r="B69" s="17"/>
    </row>
    <row r="70" spans="1:7" x14ac:dyDescent="0.25">
      <c r="A70" s="17"/>
      <c r="B70" s="17"/>
    </row>
    <row r="71" spans="1:7" x14ac:dyDescent="0.25">
      <c r="A71" s="17"/>
      <c r="B71" s="17"/>
    </row>
    <row r="72" spans="1:7" x14ac:dyDescent="0.25">
      <c r="A72" s="17"/>
      <c r="B72" s="17"/>
    </row>
    <row r="73" spans="1:7" x14ac:dyDescent="0.25">
      <c r="A73" s="17"/>
      <c r="B73" s="17"/>
    </row>
    <row r="74" spans="1:7" x14ac:dyDescent="0.25">
      <c r="A74" s="17"/>
      <c r="B74" s="17"/>
    </row>
    <row r="75" spans="1:7" x14ac:dyDescent="0.25">
      <c r="A75" s="17"/>
      <c r="B75" s="17"/>
    </row>
    <row r="76" spans="1:7" x14ac:dyDescent="0.25">
      <c r="A76" s="17"/>
      <c r="B76" s="17"/>
    </row>
    <row r="77" spans="1:7" x14ac:dyDescent="0.25">
      <c r="A77" s="17"/>
      <c r="B77" s="17"/>
    </row>
    <row r="78" spans="1:7" x14ac:dyDescent="0.25">
      <c r="A78" s="17"/>
      <c r="B78" s="17"/>
    </row>
    <row r="79" spans="1:7" x14ac:dyDescent="0.25">
      <c r="A79" s="17"/>
      <c r="B79" s="17"/>
    </row>
    <row r="80" spans="1:7" x14ac:dyDescent="0.25">
      <c r="A80" s="17"/>
      <c r="B80" s="17"/>
    </row>
    <row r="81" spans="1:8" x14ac:dyDescent="0.25">
      <c r="A81" s="17"/>
      <c r="B81" s="17"/>
    </row>
    <row r="82" spans="1:8" x14ac:dyDescent="0.25">
      <c r="A82" s="17"/>
      <c r="B82" s="17"/>
    </row>
    <row r="83" spans="1:8" x14ac:dyDescent="0.25">
      <c r="A83" s="17"/>
      <c r="B83" s="17"/>
    </row>
    <row r="84" spans="1:8" x14ac:dyDescent="0.25">
      <c r="A84" s="17"/>
      <c r="B84" s="17"/>
    </row>
    <row r="85" spans="1:8" x14ac:dyDescent="0.25">
      <c r="A85" s="17"/>
      <c r="B85" s="17"/>
    </row>
    <row r="86" spans="1:8" x14ac:dyDescent="0.25">
      <c r="E86" s="20"/>
      <c r="F86" s="20"/>
      <c r="G86" s="20"/>
      <c r="H86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topLeftCell="A2" workbookViewId="0">
      <selection activeCell="J2" sqref="J1:J1048576"/>
    </sheetView>
  </sheetViews>
  <sheetFormatPr defaultRowHeight="15" x14ac:dyDescent="0.25"/>
  <cols>
    <col min="1" max="2" width="9.140625" style="27"/>
    <col min="3" max="3" width="11" style="33" customWidth="1"/>
    <col min="4" max="4" width="13.140625" style="33" customWidth="1"/>
    <col min="5" max="5" width="9.140625" style="33"/>
    <col min="6" max="6" width="16.85546875" style="33" customWidth="1"/>
    <col min="7" max="7" width="9.140625" style="33"/>
    <col min="8" max="8" width="15.42578125" style="33" bestFit="1" customWidth="1"/>
    <col min="9" max="9" width="9.140625" style="27"/>
    <col min="10" max="10" width="9.140625" style="72"/>
  </cols>
  <sheetData>
    <row r="1" spans="1:16" ht="15.75" x14ac:dyDescent="0.25">
      <c r="A1" s="55" t="s">
        <v>34</v>
      </c>
      <c r="B1"/>
      <c r="C1" s="56"/>
      <c r="D1" s="56"/>
      <c r="E1" s="56"/>
      <c r="F1" s="56"/>
      <c r="G1" s="56"/>
      <c r="H1" s="56"/>
      <c r="I1"/>
    </row>
    <row r="2" spans="1:16" s="27" customFormat="1" ht="18.75" x14ac:dyDescent="0.3">
      <c r="A2" s="55" t="s">
        <v>44</v>
      </c>
      <c r="B2" s="32"/>
      <c r="C2" s="32"/>
      <c r="D2" s="32"/>
      <c r="E2" s="32"/>
      <c r="F2" s="32"/>
      <c r="G2" s="33"/>
      <c r="H2" s="33"/>
      <c r="J2" s="72"/>
    </row>
    <row r="3" spans="1:16" s="27" customFormat="1" ht="30" x14ac:dyDescent="0.25">
      <c r="A3" s="1" t="s">
        <v>16</v>
      </c>
      <c r="B3" s="1" t="s">
        <v>0</v>
      </c>
      <c r="C3" s="1" t="s">
        <v>1</v>
      </c>
      <c r="D3" s="2" t="s">
        <v>2</v>
      </c>
      <c r="E3" s="1" t="s">
        <v>14</v>
      </c>
      <c r="F3" s="28" t="s">
        <v>17</v>
      </c>
      <c r="G3" s="1" t="s">
        <v>15</v>
      </c>
      <c r="H3" s="28" t="s">
        <v>17</v>
      </c>
      <c r="J3" s="1" t="s">
        <v>48</v>
      </c>
    </row>
    <row r="4" spans="1:16" x14ac:dyDescent="0.25">
      <c r="A4" s="43">
        <v>1</v>
      </c>
      <c r="B4" s="43">
        <v>5</v>
      </c>
      <c r="C4" s="38">
        <v>43479</v>
      </c>
      <c r="D4" s="38">
        <v>43643</v>
      </c>
      <c r="E4" s="42">
        <v>1054</v>
      </c>
      <c r="F4" s="14" t="s">
        <v>35</v>
      </c>
      <c r="G4" s="42">
        <v>497.74824263412319</v>
      </c>
      <c r="H4" s="14" t="s">
        <v>36</v>
      </c>
      <c r="I4" s="42"/>
      <c r="J4" s="16"/>
    </row>
    <row r="5" spans="1:16" x14ac:dyDescent="0.25">
      <c r="A5" s="43">
        <v>2</v>
      </c>
      <c r="B5" s="43">
        <v>5</v>
      </c>
      <c r="C5" s="38">
        <v>43479</v>
      </c>
      <c r="D5" s="38">
        <v>43643</v>
      </c>
      <c r="E5" s="42">
        <v>450.16610650749209</v>
      </c>
      <c r="F5" s="14" t="s">
        <v>35</v>
      </c>
      <c r="G5" s="42">
        <v>252</v>
      </c>
      <c r="H5" s="14" t="s">
        <v>36</v>
      </c>
      <c r="I5" s="42"/>
    </row>
    <row r="6" spans="1:16" x14ac:dyDescent="0.25">
      <c r="A6" s="43">
        <v>3</v>
      </c>
      <c r="B6" s="43">
        <v>5</v>
      </c>
      <c r="C6" s="38">
        <v>43479</v>
      </c>
      <c r="D6" s="38">
        <v>43643</v>
      </c>
      <c r="E6" s="42">
        <v>338.15152815398488</v>
      </c>
      <c r="F6" s="14" t="s">
        <v>35</v>
      </c>
      <c r="G6" s="42">
        <v>209</v>
      </c>
      <c r="H6" s="14" t="s">
        <v>36</v>
      </c>
      <c r="I6" s="42"/>
    </row>
    <row r="7" spans="1:16" x14ac:dyDescent="0.25">
      <c r="A7" s="43">
        <v>5</v>
      </c>
      <c r="B7" s="43">
        <v>5</v>
      </c>
      <c r="C7" s="38">
        <v>43479</v>
      </c>
      <c r="D7" s="38">
        <v>43643</v>
      </c>
      <c r="E7" s="42">
        <v>355.43686366563844</v>
      </c>
      <c r="F7" s="14" t="s">
        <v>35</v>
      </c>
      <c r="G7" s="42">
        <v>383</v>
      </c>
      <c r="H7" s="14" t="s">
        <v>36</v>
      </c>
      <c r="I7" s="42"/>
      <c r="L7" s="37"/>
      <c r="M7" s="37"/>
      <c r="N7" s="37"/>
      <c r="O7" s="37"/>
      <c r="P7" s="37"/>
    </row>
    <row r="8" spans="1:16" x14ac:dyDescent="0.25">
      <c r="A8" s="43">
        <v>22</v>
      </c>
      <c r="B8" s="43">
        <v>5</v>
      </c>
      <c r="C8" s="34">
        <v>43612</v>
      </c>
      <c r="D8" s="34">
        <v>43676</v>
      </c>
      <c r="E8" s="42">
        <v>586.19960425277532</v>
      </c>
      <c r="F8" s="15" t="s">
        <v>41</v>
      </c>
      <c r="G8" s="42">
        <v>263.44796414727995</v>
      </c>
      <c r="H8" s="14" t="s">
        <v>36</v>
      </c>
      <c r="I8" s="42"/>
      <c r="L8" s="37"/>
      <c r="M8" s="37"/>
      <c r="N8" s="37"/>
      <c r="O8" s="37"/>
      <c r="P8" s="37"/>
    </row>
    <row r="9" spans="1:16" x14ac:dyDescent="0.25">
      <c r="A9" s="43">
        <v>23</v>
      </c>
      <c r="B9" s="43">
        <v>5</v>
      </c>
      <c r="C9" s="34">
        <v>43612</v>
      </c>
      <c r="D9" s="34">
        <v>43676</v>
      </c>
      <c r="E9" s="42">
        <v>777.32135233315978</v>
      </c>
      <c r="F9" s="15" t="s">
        <v>41</v>
      </c>
      <c r="G9" s="42">
        <v>372</v>
      </c>
      <c r="H9" s="14" t="s">
        <v>36</v>
      </c>
      <c r="I9" s="42"/>
      <c r="L9" s="37"/>
      <c r="M9" s="37"/>
      <c r="N9" s="37"/>
      <c r="O9" s="37"/>
      <c r="P9" s="37"/>
    </row>
    <row r="10" spans="1:16" x14ac:dyDescent="0.25">
      <c r="A10" s="43">
        <v>24</v>
      </c>
      <c r="B10" s="43">
        <v>5</v>
      </c>
      <c r="C10" s="34">
        <v>43612</v>
      </c>
      <c r="D10" s="34">
        <v>43676</v>
      </c>
      <c r="E10" s="42">
        <v>652.44901535636222</v>
      </c>
      <c r="F10" s="15" t="s">
        <v>41</v>
      </c>
      <c r="G10" s="42">
        <v>356</v>
      </c>
      <c r="H10" s="14" t="s">
        <v>36</v>
      </c>
      <c r="I10" s="42"/>
      <c r="L10" s="37"/>
      <c r="M10" s="37"/>
      <c r="N10" s="37"/>
      <c r="O10" s="37"/>
      <c r="P10" s="37"/>
    </row>
    <row r="11" spans="1:16" x14ac:dyDescent="0.25">
      <c r="A11" s="43">
        <v>1</v>
      </c>
      <c r="B11" s="43">
        <v>5</v>
      </c>
      <c r="C11" s="34">
        <v>43765</v>
      </c>
      <c r="D11" s="34">
        <v>43776</v>
      </c>
      <c r="E11" s="48">
        <v>640.03452271044682</v>
      </c>
      <c r="F11" s="14" t="s">
        <v>37</v>
      </c>
      <c r="G11" s="42">
        <v>145</v>
      </c>
      <c r="H11" s="14" t="s">
        <v>38</v>
      </c>
      <c r="I11" s="42"/>
      <c r="L11" s="37"/>
      <c r="M11" s="37"/>
      <c r="N11" s="37"/>
      <c r="O11" s="37"/>
      <c r="P11" s="37"/>
    </row>
    <row r="12" spans="1:16" x14ac:dyDescent="0.25">
      <c r="A12" s="43">
        <v>2</v>
      </c>
      <c r="B12" s="43">
        <v>5</v>
      </c>
      <c r="C12" s="34">
        <v>43765</v>
      </c>
      <c r="D12" s="34">
        <v>43776</v>
      </c>
      <c r="E12" s="48">
        <v>1407.6269643568758</v>
      </c>
      <c r="F12" s="14" t="s">
        <v>37</v>
      </c>
      <c r="G12" s="42">
        <v>223.56640018871323</v>
      </c>
      <c r="H12" s="14" t="s">
        <v>38</v>
      </c>
      <c r="I12" s="42"/>
      <c r="J12" s="19"/>
      <c r="L12" s="37"/>
      <c r="M12" s="37"/>
      <c r="N12" s="37"/>
      <c r="O12" s="37"/>
      <c r="P12" s="37"/>
    </row>
    <row r="13" spans="1:16" x14ac:dyDescent="0.25">
      <c r="A13" s="43">
        <v>3</v>
      </c>
      <c r="B13" s="43">
        <v>5</v>
      </c>
      <c r="C13" s="34">
        <v>43765</v>
      </c>
      <c r="D13" s="34">
        <v>43776</v>
      </c>
      <c r="E13" s="48">
        <v>962.51292484675662</v>
      </c>
      <c r="F13" s="14" t="s">
        <v>37</v>
      </c>
      <c r="G13" s="42">
        <v>150</v>
      </c>
      <c r="H13" s="14" t="s">
        <v>38</v>
      </c>
      <c r="I13" s="42"/>
      <c r="J13" s="19"/>
    </row>
    <row r="14" spans="1:16" x14ac:dyDescent="0.25">
      <c r="A14" s="43"/>
      <c r="B14" s="40" t="s">
        <v>6</v>
      </c>
      <c r="C14" s="34"/>
      <c r="D14" s="34"/>
      <c r="E14" s="41">
        <f>COUNT(E4:E13)</f>
        <v>10</v>
      </c>
      <c r="F14" s="41"/>
      <c r="G14" s="41">
        <f>COUNT(G4:G13)</f>
        <v>10</v>
      </c>
      <c r="H14" s="41"/>
      <c r="I14" s="41"/>
      <c r="J14" s="19"/>
    </row>
    <row r="15" spans="1:16" x14ac:dyDescent="0.25">
      <c r="A15" s="43"/>
      <c r="B15" s="40" t="s">
        <v>7</v>
      </c>
      <c r="C15" s="43"/>
      <c r="D15" s="43"/>
      <c r="E15" s="41">
        <f>AVERAGE(E4:E13)</f>
        <v>722.38988821834914</v>
      </c>
      <c r="F15" s="41"/>
      <c r="G15" s="41">
        <f>AVERAGE(G4:G13)</f>
        <v>285.17626069701157</v>
      </c>
      <c r="H15" s="41"/>
      <c r="I15" s="41"/>
      <c r="J15" s="19"/>
    </row>
    <row r="16" spans="1:16" x14ac:dyDescent="0.25">
      <c r="A16" s="43"/>
      <c r="B16" s="40" t="s">
        <v>8</v>
      </c>
      <c r="C16" s="43"/>
      <c r="D16" s="43"/>
      <c r="E16" s="41">
        <f>_xlfn.STDEV.P(E4:E13)</f>
        <v>320.43923097737513</v>
      </c>
      <c r="F16" s="41"/>
      <c r="G16" s="41">
        <f>_xlfn.STDEV.P(G4:G13)</f>
        <v>107.89072318820794</v>
      </c>
      <c r="H16" s="41"/>
      <c r="I16" s="41"/>
      <c r="J16" s="19"/>
    </row>
    <row r="17" spans="1:16" x14ac:dyDescent="0.25">
      <c r="A17" s="43"/>
      <c r="B17" s="43"/>
      <c r="C17" s="43"/>
      <c r="D17" s="43"/>
      <c r="E17" s="52"/>
      <c r="F17" s="52"/>
      <c r="G17" s="52"/>
      <c r="H17" s="52"/>
      <c r="I17" s="51"/>
      <c r="J17" s="19"/>
    </row>
    <row r="18" spans="1:16" x14ac:dyDescent="0.25">
      <c r="A18" s="43">
        <v>6</v>
      </c>
      <c r="B18" s="43">
        <v>10</v>
      </c>
      <c r="C18" s="38">
        <v>43479</v>
      </c>
      <c r="D18" s="38">
        <v>43643</v>
      </c>
      <c r="E18" s="48">
        <v>626.94714035823779</v>
      </c>
      <c r="F18" s="14" t="s">
        <v>35</v>
      </c>
      <c r="G18" s="48">
        <v>397</v>
      </c>
      <c r="H18" s="14" t="s">
        <v>36</v>
      </c>
      <c r="I18" s="42"/>
      <c r="J18" s="16">
        <f t="shared" ref="J18:J28" si="0">(G18/E18)*100</f>
        <v>63.322722833244619</v>
      </c>
      <c r="L18" s="37"/>
      <c r="M18" s="37"/>
      <c r="N18" s="37"/>
      <c r="O18" s="37"/>
      <c r="P18" s="37"/>
    </row>
    <row r="19" spans="1:16" x14ac:dyDescent="0.25">
      <c r="A19" s="43">
        <v>7</v>
      </c>
      <c r="B19" s="43">
        <v>10</v>
      </c>
      <c r="C19" s="38">
        <v>43479</v>
      </c>
      <c r="D19" s="38">
        <v>43643</v>
      </c>
      <c r="E19" s="48">
        <v>927.17305957163398</v>
      </c>
      <c r="F19" s="14" t="s">
        <v>35</v>
      </c>
      <c r="G19" s="48">
        <v>351</v>
      </c>
      <c r="H19" s="14" t="s">
        <v>36</v>
      </c>
      <c r="I19" s="42"/>
      <c r="J19" s="16">
        <f t="shared" si="0"/>
        <v>37.857010228723269</v>
      </c>
    </row>
    <row r="20" spans="1:16" x14ac:dyDescent="0.25">
      <c r="A20" s="43">
        <v>8</v>
      </c>
      <c r="B20" s="43">
        <v>10</v>
      </c>
      <c r="C20" s="38">
        <v>43479</v>
      </c>
      <c r="D20" s="38">
        <v>43643</v>
      </c>
      <c r="E20" s="48">
        <v>767</v>
      </c>
      <c r="F20" s="14" t="s">
        <v>35</v>
      </c>
      <c r="G20" s="48">
        <v>287</v>
      </c>
      <c r="H20" s="14" t="s">
        <v>36</v>
      </c>
      <c r="I20" s="42"/>
      <c r="J20" s="16">
        <f t="shared" si="0"/>
        <v>37.418513689700127</v>
      </c>
    </row>
    <row r="21" spans="1:16" x14ac:dyDescent="0.25">
      <c r="A21" s="43">
        <v>9</v>
      </c>
      <c r="B21" s="43">
        <v>10</v>
      </c>
      <c r="C21" s="38">
        <v>43479</v>
      </c>
      <c r="D21" s="38">
        <v>43643</v>
      </c>
      <c r="E21" s="48">
        <v>880</v>
      </c>
      <c r="F21" s="14" t="s">
        <v>35</v>
      </c>
      <c r="G21" s="48">
        <v>188</v>
      </c>
      <c r="H21" s="14" t="s">
        <v>36</v>
      </c>
      <c r="I21" s="42"/>
      <c r="J21" s="16">
        <f t="shared" si="0"/>
        <v>21.363636363636363</v>
      </c>
    </row>
    <row r="22" spans="1:16" ht="15" customHeight="1" x14ac:dyDescent="0.25">
      <c r="A22" s="43">
        <v>16</v>
      </c>
      <c r="B22" s="43">
        <v>10</v>
      </c>
      <c r="C22" s="38">
        <v>43536</v>
      </c>
      <c r="D22" s="38">
        <v>43758</v>
      </c>
      <c r="E22" s="53">
        <v>711</v>
      </c>
      <c r="F22" s="14" t="s">
        <v>40</v>
      </c>
      <c r="G22" s="42">
        <v>189</v>
      </c>
      <c r="H22" s="15" t="s">
        <v>39</v>
      </c>
      <c r="I22" s="45"/>
      <c r="J22" s="16">
        <f t="shared" si="0"/>
        <v>26.582278481012654</v>
      </c>
    </row>
    <row r="23" spans="1:16" ht="16.899999999999999" customHeight="1" x14ac:dyDescent="0.25">
      <c r="A23" s="43">
        <v>17</v>
      </c>
      <c r="B23" s="43">
        <v>10</v>
      </c>
      <c r="C23" s="38">
        <v>43536</v>
      </c>
      <c r="D23" s="38">
        <v>43758</v>
      </c>
      <c r="E23" s="53">
        <v>859.20455359426956</v>
      </c>
      <c r="F23" s="14" t="s">
        <v>40</v>
      </c>
      <c r="G23" s="42">
        <v>570</v>
      </c>
      <c r="H23" s="15" t="s">
        <v>39</v>
      </c>
      <c r="I23" s="45"/>
      <c r="J23" s="16">
        <f t="shared" si="0"/>
        <v>66.340430531419571</v>
      </c>
    </row>
    <row r="24" spans="1:16" x14ac:dyDescent="0.25">
      <c r="A24" s="43">
        <v>14</v>
      </c>
      <c r="B24" s="43">
        <v>10</v>
      </c>
      <c r="C24" s="34">
        <v>43765</v>
      </c>
      <c r="D24" s="34">
        <v>43776</v>
      </c>
      <c r="E24" s="48">
        <v>1301.6350504073741</v>
      </c>
      <c r="F24" s="14" t="s">
        <v>37</v>
      </c>
      <c r="G24" s="42">
        <v>266</v>
      </c>
      <c r="H24" s="14" t="s">
        <v>38</v>
      </c>
      <c r="I24" s="45"/>
      <c r="J24" s="16">
        <f t="shared" si="0"/>
        <v>20.435835675810182</v>
      </c>
    </row>
    <row r="25" spans="1:16" x14ac:dyDescent="0.25">
      <c r="A25" s="43">
        <v>15</v>
      </c>
      <c r="B25" s="43">
        <v>10</v>
      </c>
      <c r="C25" s="34">
        <v>43765</v>
      </c>
      <c r="D25" s="34">
        <v>43776</v>
      </c>
      <c r="E25" s="48">
        <v>1355</v>
      </c>
      <c r="F25" s="14" t="s">
        <v>37</v>
      </c>
      <c r="G25" s="42">
        <v>382</v>
      </c>
      <c r="H25" s="14" t="s">
        <v>38</v>
      </c>
      <c r="I25" s="42"/>
      <c r="J25" s="16">
        <f t="shared" si="0"/>
        <v>28.191881918819188</v>
      </c>
    </row>
    <row r="26" spans="1:16" x14ac:dyDescent="0.25">
      <c r="A26" s="43">
        <v>16</v>
      </c>
      <c r="B26" s="43">
        <v>10</v>
      </c>
      <c r="C26" s="34">
        <v>43765</v>
      </c>
      <c r="D26" s="34">
        <v>43776</v>
      </c>
      <c r="E26" s="48">
        <v>1533</v>
      </c>
      <c r="F26" s="14" t="s">
        <v>37</v>
      </c>
      <c r="G26" s="42">
        <v>280</v>
      </c>
      <c r="H26" s="14" t="s">
        <v>38</v>
      </c>
      <c r="I26" s="42"/>
      <c r="J26" s="16">
        <f t="shared" si="0"/>
        <v>18.264840182648399</v>
      </c>
    </row>
    <row r="27" spans="1:16" x14ac:dyDescent="0.25">
      <c r="A27" s="54">
        <v>17</v>
      </c>
      <c r="B27" s="43">
        <v>10</v>
      </c>
      <c r="C27" s="34">
        <v>43765</v>
      </c>
      <c r="D27" s="34">
        <v>43776</v>
      </c>
      <c r="E27" s="48">
        <v>1527.1559383578551</v>
      </c>
      <c r="F27" s="14" t="s">
        <v>37</v>
      </c>
      <c r="G27" s="39">
        <v>258</v>
      </c>
      <c r="H27" s="14" t="s">
        <v>38</v>
      </c>
      <c r="I27" s="42"/>
      <c r="J27" s="16">
        <f t="shared" si="0"/>
        <v>16.894149020395808</v>
      </c>
    </row>
    <row r="28" spans="1:16" x14ac:dyDescent="0.25">
      <c r="A28" s="54">
        <v>18</v>
      </c>
      <c r="B28" s="43">
        <v>10</v>
      </c>
      <c r="C28" s="34">
        <v>43765</v>
      </c>
      <c r="D28" s="34">
        <v>43776</v>
      </c>
      <c r="E28" s="48">
        <v>1277</v>
      </c>
      <c r="F28" s="14" t="s">
        <v>37</v>
      </c>
      <c r="G28" s="39">
        <v>242</v>
      </c>
      <c r="H28" s="14" t="s">
        <v>38</v>
      </c>
      <c r="I28" s="42"/>
      <c r="J28" s="16">
        <f t="shared" si="0"/>
        <v>18.950665622552858</v>
      </c>
    </row>
    <row r="29" spans="1:16" x14ac:dyDescent="0.25">
      <c r="A29" s="43"/>
      <c r="B29" s="40" t="s">
        <v>6</v>
      </c>
      <c r="C29" s="34"/>
      <c r="D29" s="34"/>
      <c r="E29" s="41">
        <f>COUNT(E18:E28)</f>
        <v>11</v>
      </c>
      <c r="F29" s="41"/>
      <c r="G29" s="41">
        <f>COUNT(G18:G28)</f>
        <v>11</v>
      </c>
      <c r="H29" s="41"/>
      <c r="I29" s="41"/>
      <c r="J29" s="41">
        <f>COUNT(J18:J28)</f>
        <v>11</v>
      </c>
    </row>
    <row r="30" spans="1:16" x14ac:dyDescent="0.25">
      <c r="A30" s="43"/>
      <c r="B30" s="40" t="s">
        <v>7</v>
      </c>
      <c r="C30" s="43"/>
      <c r="D30" s="43"/>
      <c r="E30" s="41">
        <f>AVERAGE(E18:E28)</f>
        <v>1069.555976571761</v>
      </c>
      <c r="F30" s="41"/>
      <c r="G30" s="41">
        <f>AVERAGE(G18:G28)</f>
        <v>310</v>
      </c>
      <c r="H30" s="41"/>
      <c r="I30" s="41"/>
      <c r="J30" s="44">
        <f>AVERAGE(J18:J28)</f>
        <v>32.329269504360269</v>
      </c>
    </row>
    <row r="31" spans="1:16" x14ac:dyDescent="0.25">
      <c r="A31" s="43"/>
      <c r="B31" s="40" t="s">
        <v>8</v>
      </c>
      <c r="C31" s="43"/>
      <c r="D31" s="43"/>
      <c r="E31" s="41">
        <f>_xlfn.STDEV.P(E18:E28)</f>
        <v>318.94816783274075</v>
      </c>
      <c r="F31" s="41"/>
      <c r="G31" s="41">
        <f>_xlfn.STDEV.P(G18:G28)</f>
        <v>105.42209532075418</v>
      </c>
      <c r="H31" s="41"/>
      <c r="I31" s="41"/>
      <c r="J31" s="44">
        <f>_xlfn.STDEV.P(J18:J28)</f>
        <v>16.789316045803982</v>
      </c>
    </row>
    <row r="32" spans="1:16" x14ac:dyDescent="0.25">
      <c r="A32" s="43"/>
      <c r="B32" s="40"/>
      <c r="C32" s="43"/>
      <c r="D32" s="43"/>
      <c r="E32" s="41"/>
      <c r="F32" s="41"/>
      <c r="G32" s="41"/>
      <c r="H32" s="41"/>
      <c r="I32" s="41"/>
    </row>
    <row r="33" spans="1:16" x14ac:dyDescent="0.25">
      <c r="A33" s="43">
        <v>11</v>
      </c>
      <c r="B33" s="43">
        <v>20</v>
      </c>
      <c r="C33" s="38">
        <v>43536</v>
      </c>
      <c r="D33" s="38">
        <v>43758</v>
      </c>
      <c r="E33" s="48">
        <v>752</v>
      </c>
      <c r="F33" s="14" t="s">
        <v>40</v>
      </c>
      <c r="G33" s="48">
        <v>316.19703473781533</v>
      </c>
      <c r="H33" s="15" t="s">
        <v>39</v>
      </c>
      <c r="I33" s="45"/>
      <c r="L33" s="37"/>
      <c r="M33" s="37"/>
      <c r="N33" s="37"/>
      <c r="O33" s="37"/>
      <c r="P33" s="37"/>
    </row>
    <row r="34" spans="1:16" x14ac:dyDescent="0.25">
      <c r="A34" s="43">
        <v>12</v>
      </c>
      <c r="B34" s="43">
        <v>20</v>
      </c>
      <c r="C34" s="38">
        <v>43536</v>
      </c>
      <c r="D34" s="38">
        <v>43758</v>
      </c>
      <c r="E34" s="42">
        <v>632</v>
      </c>
      <c r="F34" s="14" t="s">
        <v>40</v>
      </c>
      <c r="G34" s="42">
        <v>371.26330735702021</v>
      </c>
      <c r="H34" s="15" t="s">
        <v>39</v>
      </c>
      <c r="I34" s="45"/>
    </row>
    <row r="35" spans="1:16" x14ac:dyDescent="0.25">
      <c r="A35" s="43">
        <v>13</v>
      </c>
      <c r="B35" s="43">
        <v>20</v>
      </c>
      <c r="C35" s="38">
        <v>43536</v>
      </c>
      <c r="D35" s="38">
        <v>43758</v>
      </c>
      <c r="E35" s="42">
        <v>535</v>
      </c>
      <c r="F35" s="14" t="s">
        <v>40</v>
      </c>
      <c r="G35" s="42">
        <v>420</v>
      </c>
      <c r="H35" s="15" t="s">
        <v>39</v>
      </c>
      <c r="I35" s="45"/>
    </row>
    <row r="36" spans="1:16" x14ac:dyDescent="0.25">
      <c r="A36" s="43">
        <v>14</v>
      </c>
      <c r="B36" s="43">
        <v>20</v>
      </c>
      <c r="C36" s="38">
        <v>43536</v>
      </c>
      <c r="D36" s="38">
        <v>43758</v>
      </c>
      <c r="E36" s="42">
        <v>830</v>
      </c>
      <c r="F36" s="14" t="s">
        <v>40</v>
      </c>
      <c r="G36" s="42">
        <v>301.16563201690661</v>
      </c>
      <c r="H36" s="15" t="s">
        <v>39</v>
      </c>
      <c r="I36" s="45"/>
    </row>
    <row r="37" spans="1:16" x14ac:dyDescent="0.25">
      <c r="A37" s="54">
        <v>6</v>
      </c>
      <c r="B37" s="43">
        <v>20</v>
      </c>
      <c r="C37" s="34">
        <v>43765</v>
      </c>
      <c r="D37" s="34">
        <v>43776</v>
      </c>
      <c r="E37" s="48">
        <v>1263</v>
      </c>
      <c r="F37" s="14" t="s">
        <v>37</v>
      </c>
      <c r="G37" s="42">
        <v>206.58595049431997</v>
      </c>
      <c r="H37" s="14" t="s">
        <v>38</v>
      </c>
      <c r="I37" s="45"/>
    </row>
    <row r="38" spans="1:16" x14ac:dyDescent="0.25">
      <c r="A38" s="54">
        <v>7</v>
      </c>
      <c r="B38" s="43">
        <v>20</v>
      </c>
      <c r="C38" s="34">
        <v>43765</v>
      </c>
      <c r="D38" s="34">
        <v>43776</v>
      </c>
      <c r="E38" s="48">
        <v>1253</v>
      </c>
      <c r="F38" s="14" t="s">
        <v>37</v>
      </c>
      <c r="G38" s="42">
        <v>238.95751852508988</v>
      </c>
      <c r="H38" s="14" t="s">
        <v>38</v>
      </c>
      <c r="I38" s="45"/>
    </row>
    <row r="39" spans="1:16" x14ac:dyDescent="0.25">
      <c r="A39" s="54">
        <v>8</v>
      </c>
      <c r="B39" s="43">
        <v>20</v>
      </c>
      <c r="C39" s="34">
        <v>43765</v>
      </c>
      <c r="D39" s="34">
        <v>43776</v>
      </c>
      <c r="E39" s="48">
        <v>1372</v>
      </c>
      <c r="F39" s="14" t="s">
        <v>37</v>
      </c>
      <c r="G39" s="42">
        <v>224.58383295432415</v>
      </c>
      <c r="H39" s="14" t="s">
        <v>38</v>
      </c>
      <c r="I39" s="45"/>
    </row>
    <row r="40" spans="1:16" x14ac:dyDescent="0.25">
      <c r="A40" s="54">
        <v>9</v>
      </c>
      <c r="B40" s="43">
        <v>20</v>
      </c>
      <c r="C40" s="34">
        <v>43765</v>
      </c>
      <c r="D40" s="34">
        <v>43776</v>
      </c>
      <c r="E40" s="48">
        <v>1168</v>
      </c>
      <c r="F40" s="14" t="s">
        <v>37</v>
      </c>
      <c r="G40" s="42">
        <v>212.96980193719932</v>
      </c>
      <c r="H40" s="14" t="s">
        <v>38</v>
      </c>
      <c r="I40" s="45"/>
    </row>
    <row r="41" spans="1:16" x14ac:dyDescent="0.25">
      <c r="A41" s="54">
        <v>10</v>
      </c>
      <c r="B41" s="43">
        <v>20</v>
      </c>
      <c r="C41" s="34">
        <v>43765</v>
      </c>
      <c r="D41" s="34">
        <v>43776</v>
      </c>
      <c r="E41" s="48">
        <v>1185</v>
      </c>
      <c r="F41" s="14" t="s">
        <v>37</v>
      </c>
      <c r="G41" s="42">
        <v>246.55811240623132</v>
      </c>
      <c r="H41" s="14" t="s">
        <v>38</v>
      </c>
      <c r="I41" s="45"/>
    </row>
    <row r="42" spans="1:16" x14ac:dyDescent="0.25">
      <c r="A42" s="43"/>
      <c r="B42" s="40" t="s">
        <v>6</v>
      </c>
      <c r="C42" s="34"/>
      <c r="D42" s="34"/>
      <c r="E42" s="41">
        <f>COUNT(E33:E41)</f>
        <v>9</v>
      </c>
      <c r="F42" s="41"/>
      <c r="G42" s="41">
        <f>COUNT(G33:G41)</f>
        <v>9</v>
      </c>
      <c r="H42" s="41"/>
      <c r="I42" s="41"/>
    </row>
    <row r="43" spans="1:16" x14ac:dyDescent="0.25">
      <c r="A43" s="43"/>
      <c r="B43" s="40" t="s">
        <v>7</v>
      </c>
      <c r="C43" s="43"/>
      <c r="D43" s="43"/>
      <c r="E43" s="41">
        <f>AVERAGE(E33:E41)</f>
        <v>998.88888888888891</v>
      </c>
      <c r="F43" s="41"/>
      <c r="G43" s="41">
        <f>AVERAGE(G33:G41)</f>
        <v>282.03124338098968</v>
      </c>
      <c r="H43" s="41"/>
      <c r="I43" s="41"/>
    </row>
    <row r="44" spans="1:16" x14ac:dyDescent="0.25">
      <c r="A44" s="43"/>
      <c r="B44" s="40" t="s">
        <v>8</v>
      </c>
      <c r="C44" s="43"/>
      <c r="D44" s="43"/>
      <c r="E44" s="41">
        <f>_xlfn.STDEV.P(E33:E41)</f>
        <v>293.64621360649636</v>
      </c>
      <c r="F44" s="41"/>
      <c r="G44" s="41">
        <f>_xlfn.STDEV.P(G33:G41)</f>
        <v>71.029363133080992</v>
      </c>
      <c r="H44" s="41"/>
      <c r="I44" s="41"/>
    </row>
    <row r="45" spans="1:16" x14ac:dyDescent="0.25">
      <c r="A45" s="43"/>
      <c r="B45" s="40"/>
      <c r="C45" s="43"/>
      <c r="D45" s="43"/>
      <c r="E45" s="41"/>
      <c r="F45" s="41"/>
      <c r="G45" s="41"/>
      <c r="H45" s="41"/>
      <c r="I45" s="41"/>
    </row>
    <row r="46" spans="1:16" x14ac:dyDescent="0.25">
      <c r="A46" s="43">
        <v>8</v>
      </c>
      <c r="B46" s="43">
        <v>30</v>
      </c>
      <c r="C46" s="38">
        <v>43536</v>
      </c>
      <c r="D46" s="38">
        <v>43758</v>
      </c>
      <c r="E46" s="53">
        <v>533.34614991046294</v>
      </c>
      <c r="F46" s="14" t="s">
        <v>40</v>
      </c>
      <c r="G46" s="48">
        <v>309.2048606524898</v>
      </c>
      <c r="H46" s="15" t="s">
        <v>39</v>
      </c>
      <c r="I46" s="45"/>
      <c r="L46" s="37"/>
      <c r="M46" s="37"/>
      <c r="N46" s="37"/>
      <c r="O46" s="37"/>
      <c r="P46" s="37"/>
    </row>
    <row r="47" spans="1:16" x14ac:dyDescent="0.25">
      <c r="A47" s="43">
        <v>9</v>
      </c>
      <c r="B47" s="43">
        <v>30</v>
      </c>
      <c r="C47" s="38">
        <v>43536</v>
      </c>
      <c r="D47" s="38">
        <v>43758</v>
      </c>
      <c r="E47" s="53">
        <v>415</v>
      </c>
      <c r="F47" s="14" t="s">
        <v>40</v>
      </c>
      <c r="G47" s="48">
        <v>307.05577202483158</v>
      </c>
      <c r="H47" s="15" t="s">
        <v>39</v>
      </c>
      <c r="I47" s="45"/>
    </row>
    <row r="48" spans="1:16" x14ac:dyDescent="0.25">
      <c r="A48" s="43">
        <v>10</v>
      </c>
      <c r="B48" s="43">
        <v>30</v>
      </c>
      <c r="C48" s="38">
        <v>43536</v>
      </c>
      <c r="D48" s="38">
        <v>43758</v>
      </c>
      <c r="E48" s="53">
        <v>346</v>
      </c>
      <c r="F48" s="14" t="s">
        <v>40</v>
      </c>
      <c r="G48" s="48">
        <v>224</v>
      </c>
      <c r="H48" s="15" t="s">
        <v>39</v>
      </c>
      <c r="I48" s="42"/>
    </row>
    <row r="49" spans="1:16" ht="14.45" customHeight="1" x14ac:dyDescent="0.25">
      <c r="A49" s="14">
        <v>18</v>
      </c>
      <c r="B49" s="43">
        <v>30</v>
      </c>
      <c r="C49" s="34">
        <v>43612</v>
      </c>
      <c r="D49" s="34">
        <v>43676</v>
      </c>
      <c r="E49" s="42">
        <v>823</v>
      </c>
      <c r="F49" s="15" t="s">
        <v>41</v>
      </c>
      <c r="G49" s="42">
        <v>381</v>
      </c>
      <c r="H49" s="54" t="s">
        <v>36</v>
      </c>
      <c r="I49" s="42"/>
    </row>
    <row r="50" spans="1:16" ht="13.9" customHeight="1" x14ac:dyDescent="0.25">
      <c r="A50" s="14">
        <v>19</v>
      </c>
      <c r="B50" s="43">
        <v>30</v>
      </c>
      <c r="C50" s="34">
        <v>43612</v>
      </c>
      <c r="D50" s="34">
        <v>43676</v>
      </c>
      <c r="E50" s="42">
        <v>863</v>
      </c>
      <c r="F50" s="15" t="s">
        <v>41</v>
      </c>
      <c r="G50" s="42">
        <v>470</v>
      </c>
      <c r="H50" s="54" t="s">
        <v>36</v>
      </c>
      <c r="I50" s="42"/>
    </row>
    <row r="51" spans="1:16" ht="16.899999999999999" customHeight="1" x14ac:dyDescent="0.25">
      <c r="A51" s="14">
        <v>20</v>
      </c>
      <c r="B51" s="43">
        <v>30</v>
      </c>
      <c r="C51" s="34">
        <v>43612</v>
      </c>
      <c r="D51" s="34">
        <v>43676</v>
      </c>
      <c r="E51" s="42">
        <v>1051</v>
      </c>
      <c r="F51" s="15" t="s">
        <v>41</v>
      </c>
      <c r="G51" s="42">
        <v>453</v>
      </c>
      <c r="H51" s="54" t="s">
        <v>36</v>
      </c>
      <c r="I51" s="42"/>
    </row>
    <row r="52" spans="1:16" x14ac:dyDescent="0.25">
      <c r="A52" s="14">
        <v>21</v>
      </c>
      <c r="B52" s="43">
        <v>30</v>
      </c>
      <c r="C52" s="34">
        <v>43612</v>
      </c>
      <c r="D52" s="34">
        <v>43676</v>
      </c>
      <c r="E52" s="42">
        <v>758.93732318069067</v>
      </c>
      <c r="F52" s="15" t="s">
        <v>41</v>
      </c>
      <c r="G52" s="42">
        <v>341.41627798948167</v>
      </c>
      <c r="H52" s="54" t="s">
        <v>36</v>
      </c>
      <c r="I52" s="42"/>
    </row>
    <row r="53" spans="1:16" x14ac:dyDescent="0.25">
      <c r="A53" s="14">
        <v>12</v>
      </c>
      <c r="B53" s="43">
        <v>30</v>
      </c>
      <c r="C53" s="34">
        <v>43765</v>
      </c>
      <c r="D53" s="34">
        <v>43776</v>
      </c>
      <c r="E53" s="48">
        <v>990</v>
      </c>
      <c r="F53" s="14" t="s">
        <v>37</v>
      </c>
      <c r="G53" s="48">
        <v>210</v>
      </c>
      <c r="H53" s="54" t="s">
        <v>38</v>
      </c>
      <c r="I53" s="42"/>
    </row>
    <row r="54" spans="1:16" x14ac:dyDescent="0.25">
      <c r="A54" s="14">
        <v>13</v>
      </c>
      <c r="B54" s="43">
        <v>30</v>
      </c>
      <c r="C54" s="34">
        <v>43765</v>
      </c>
      <c r="D54" s="34">
        <v>43776</v>
      </c>
      <c r="E54" s="48">
        <v>1127</v>
      </c>
      <c r="F54" s="14" t="s">
        <v>37</v>
      </c>
      <c r="G54" s="48">
        <v>215.41186673573409</v>
      </c>
      <c r="H54" s="54" t="s">
        <v>38</v>
      </c>
      <c r="I54" s="42"/>
    </row>
    <row r="55" spans="1:16" x14ac:dyDescent="0.25">
      <c r="A55" s="43"/>
      <c r="B55" s="40" t="s">
        <v>6</v>
      </c>
      <c r="C55" s="43"/>
      <c r="D55" s="43"/>
      <c r="E55" s="41">
        <f>COUNT(E46:E54)</f>
        <v>9</v>
      </c>
      <c r="F55" s="41"/>
      <c r="G55" s="41">
        <f>COUNT(G46:G54)</f>
        <v>9</v>
      </c>
      <c r="H55" s="41"/>
      <c r="I55" s="41"/>
    </row>
    <row r="56" spans="1:16" x14ac:dyDescent="0.25">
      <c r="A56" s="43"/>
      <c r="B56" s="40" t="s">
        <v>7</v>
      </c>
      <c r="C56" s="43"/>
      <c r="D56" s="43"/>
      <c r="E56" s="41">
        <f>AVERAGE(E46:E54)</f>
        <v>767.47594145457265</v>
      </c>
      <c r="F56" s="41"/>
      <c r="G56" s="41">
        <f>AVERAGE(G46:G54)</f>
        <v>323.45430860028193</v>
      </c>
      <c r="H56" s="41"/>
      <c r="I56" s="41"/>
    </row>
    <row r="57" spans="1:16" x14ac:dyDescent="0.25">
      <c r="A57" s="43"/>
      <c r="B57" s="40" t="s">
        <v>8</v>
      </c>
      <c r="C57" s="43"/>
      <c r="D57" s="43"/>
      <c r="E57" s="41">
        <f>_xlfn.STDEV.P(E46:E54)</f>
        <v>264.18408769827784</v>
      </c>
      <c r="F57" s="41"/>
      <c r="G57" s="41">
        <f>_xlfn.STDEV.P(G46:G54)</f>
        <v>92.376062569668534</v>
      </c>
      <c r="H57" s="41"/>
      <c r="I57" s="41"/>
    </row>
    <row r="58" spans="1:16" x14ac:dyDescent="0.25">
      <c r="A58" s="43"/>
      <c r="B58" s="43"/>
      <c r="C58" s="43"/>
      <c r="D58" s="43"/>
      <c r="E58" s="43"/>
      <c r="F58" s="43"/>
      <c r="G58" s="43"/>
      <c r="H58" s="43"/>
      <c r="I58" s="43"/>
    </row>
    <row r="59" spans="1:16" x14ac:dyDescent="0.25">
      <c r="A59" s="43">
        <v>14</v>
      </c>
      <c r="B59" s="43">
        <v>45</v>
      </c>
      <c r="C59" s="34">
        <v>43612</v>
      </c>
      <c r="D59" s="34">
        <v>43676</v>
      </c>
      <c r="E59" s="42">
        <v>598.98771171718113</v>
      </c>
      <c r="F59" s="15" t="s">
        <v>41</v>
      </c>
      <c r="G59" s="48">
        <v>405.37121813302474</v>
      </c>
      <c r="H59" s="54" t="s">
        <v>36</v>
      </c>
      <c r="I59" s="42"/>
      <c r="L59" s="37"/>
      <c r="M59" s="37"/>
      <c r="N59" s="37"/>
      <c r="O59" s="37"/>
      <c r="P59" s="37"/>
    </row>
    <row r="60" spans="1:16" x14ac:dyDescent="0.25">
      <c r="A60" s="43">
        <v>15</v>
      </c>
      <c r="B60" s="43">
        <v>45</v>
      </c>
      <c r="C60" s="34">
        <v>43612</v>
      </c>
      <c r="D60" s="34">
        <v>43676</v>
      </c>
      <c r="E60" s="42">
        <v>664.09796599938727</v>
      </c>
      <c r="F60" s="15" t="s">
        <v>41</v>
      </c>
      <c r="G60" s="48">
        <v>444.84561003758063</v>
      </c>
      <c r="H60" s="54" t="s">
        <v>36</v>
      </c>
      <c r="I60" s="42"/>
    </row>
    <row r="61" spans="1:16" x14ac:dyDescent="0.25">
      <c r="A61" s="43">
        <v>16</v>
      </c>
      <c r="B61" s="43">
        <v>45</v>
      </c>
      <c r="C61" s="34">
        <v>43612</v>
      </c>
      <c r="D61" s="34">
        <v>43676</v>
      </c>
      <c r="E61" s="42">
        <v>534.99793479316497</v>
      </c>
      <c r="F61" s="15" t="s">
        <v>41</v>
      </c>
      <c r="G61" s="48">
        <v>337</v>
      </c>
      <c r="H61" s="54" t="s">
        <v>36</v>
      </c>
      <c r="I61" s="42"/>
    </row>
    <row r="62" spans="1:16" x14ac:dyDescent="0.25">
      <c r="A62" s="43">
        <v>17</v>
      </c>
      <c r="B62" s="43">
        <v>45</v>
      </c>
      <c r="C62" s="34">
        <v>43612</v>
      </c>
      <c r="D62" s="34">
        <v>43676</v>
      </c>
      <c r="E62" s="42">
        <v>724.37252011156681</v>
      </c>
      <c r="F62" s="15" t="s">
        <v>41</v>
      </c>
      <c r="G62" s="48">
        <v>343</v>
      </c>
      <c r="H62" s="54" t="s">
        <v>36</v>
      </c>
      <c r="I62" s="42"/>
    </row>
    <row r="63" spans="1:16" ht="15" customHeight="1" x14ac:dyDescent="0.25">
      <c r="A63" s="43">
        <v>4</v>
      </c>
      <c r="B63" s="43">
        <v>45</v>
      </c>
      <c r="C63" s="34">
        <v>43765</v>
      </c>
      <c r="D63" s="34">
        <v>43776</v>
      </c>
      <c r="E63" s="48">
        <v>679.53168959867742</v>
      </c>
      <c r="F63" s="14" t="s">
        <v>37</v>
      </c>
      <c r="G63" s="42">
        <v>132.9061520896245</v>
      </c>
      <c r="H63" s="14" t="s">
        <v>38</v>
      </c>
      <c r="I63" s="42"/>
    </row>
    <row r="64" spans="1:16" ht="13.15" customHeight="1" x14ac:dyDescent="0.25">
      <c r="A64" s="43">
        <v>5</v>
      </c>
      <c r="B64" s="43">
        <v>45</v>
      </c>
      <c r="C64" s="34">
        <v>43765</v>
      </c>
      <c r="D64" s="34">
        <v>43776</v>
      </c>
      <c r="E64" s="48">
        <v>655.85041842282351</v>
      </c>
      <c r="F64" s="14" t="s">
        <v>37</v>
      </c>
      <c r="G64" s="42">
        <v>138.61357126182611</v>
      </c>
      <c r="H64" s="14" t="s">
        <v>38</v>
      </c>
      <c r="I64" s="42"/>
    </row>
    <row r="65" spans="1:16" ht="14.45" customHeight="1" x14ac:dyDescent="0.25">
      <c r="A65" s="43"/>
      <c r="B65" s="40" t="s">
        <v>6</v>
      </c>
      <c r="C65" s="43"/>
      <c r="D65" s="43"/>
      <c r="E65" s="41">
        <f>COUNT(E59:E64)</f>
        <v>6</v>
      </c>
      <c r="F65" s="43"/>
      <c r="G65" s="41">
        <f>COUNT(G59:G64)</f>
        <v>6</v>
      </c>
      <c r="H65" s="43"/>
      <c r="I65" s="41"/>
    </row>
    <row r="66" spans="1:16" x14ac:dyDescent="0.25">
      <c r="A66" s="43"/>
      <c r="B66" s="40" t="s">
        <v>7</v>
      </c>
      <c r="C66" s="43"/>
      <c r="D66" s="43"/>
      <c r="E66" s="41">
        <f>AVERAGE(E59:E64)</f>
        <v>642.97304010713356</v>
      </c>
      <c r="F66" s="43"/>
      <c r="G66" s="41">
        <f>AVERAGE(G59:G64)</f>
        <v>300.28942525367603</v>
      </c>
      <c r="H66" s="43"/>
      <c r="I66" s="41"/>
    </row>
    <row r="67" spans="1:16" x14ac:dyDescent="0.25">
      <c r="A67" s="43"/>
      <c r="B67" s="40" t="s">
        <v>8</v>
      </c>
      <c r="C67" s="43"/>
      <c r="D67" s="43"/>
      <c r="E67" s="41">
        <f>_xlfn.STDEV.P(E59:E64)</f>
        <v>60.783539500167954</v>
      </c>
      <c r="F67" s="43"/>
      <c r="G67" s="41">
        <f>_xlfn.STDEV.P(G59:G64)</f>
        <v>121.97457053725644</v>
      </c>
      <c r="H67" s="43"/>
      <c r="I67" s="41"/>
    </row>
    <row r="68" spans="1:16" x14ac:dyDescent="0.25">
      <c r="A68" s="43"/>
      <c r="B68" s="40" t="s">
        <v>42</v>
      </c>
      <c r="C68" s="43"/>
      <c r="D68" s="43"/>
      <c r="E68" s="41">
        <f>E67/SQRT(E65-1)</f>
        <v>27.183225247083826</v>
      </c>
      <c r="F68" s="43"/>
      <c r="G68" s="41">
        <f>G67/SQRT(G65-1)</f>
        <v>54.548686249529688</v>
      </c>
      <c r="H68" s="43"/>
      <c r="I68" s="41"/>
    </row>
    <row r="69" spans="1:16" x14ac:dyDescent="0.25">
      <c r="A69" s="43"/>
      <c r="B69" s="43"/>
      <c r="C69" s="43"/>
      <c r="D69" s="43"/>
      <c r="E69" s="43"/>
      <c r="F69" s="43"/>
      <c r="G69" s="43"/>
      <c r="H69" s="43"/>
      <c r="I69" s="43"/>
    </row>
    <row r="70" spans="1:16" x14ac:dyDescent="0.25">
      <c r="A70" s="43">
        <v>18</v>
      </c>
      <c r="B70" s="43">
        <v>60</v>
      </c>
      <c r="C70" s="34">
        <v>43612</v>
      </c>
      <c r="D70" s="34">
        <v>282</v>
      </c>
      <c r="E70" s="42">
        <v>399</v>
      </c>
      <c r="F70" s="15" t="s">
        <v>41</v>
      </c>
      <c r="G70" s="48">
        <v>405.37121813302474</v>
      </c>
      <c r="H70" s="54" t="s">
        <v>36</v>
      </c>
      <c r="I70" s="42"/>
      <c r="L70" s="37"/>
      <c r="M70" s="37"/>
      <c r="N70" s="37"/>
      <c r="O70" s="37"/>
      <c r="P70" s="37"/>
    </row>
    <row r="71" spans="1:16" x14ac:dyDescent="0.25">
      <c r="A71" s="43">
        <v>19</v>
      </c>
      <c r="B71" s="43">
        <v>60</v>
      </c>
      <c r="C71" s="34">
        <v>43612</v>
      </c>
      <c r="D71" s="34">
        <v>43676</v>
      </c>
      <c r="E71" s="42">
        <v>364</v>
      </c>
      <c r="F71" s="15" t="s">
        <v>41</v>
      </c>
      <c r="G71" s="48">
        <v>444.84561003758063</v>
      </c>
      <c r="H71" s="54" t="s">
        <v>36</v>
      </c>
      <c r="I71" s="42"/>
    </row>
    <row r="72" spans="1:16" x14ac:dyDescent="0.25">
      <c r="A72" s="43">
        <v>20</v>
      </c>
      <c r="B72" s="43">
        <v>60</v>
      </c>
      <c r="C72" s="34">
        <v>43612</v>
      </c>
      <c r="D72" s="34">
        <v>43676</v>
      </c>
      <c r="E72" s="42">
        <v>435</v>
      </c>
      <c r="F72" s="15" t="s">
        <v>41</v>
      </c>
      <c r="G72" s="48">
        <v>337</v>
      </c>
      <c r="H72" s="54" t="s">
        <v>36</v>
      </c>
      <c r="I72" s="42"/>
    </row>
    <row r="73" spans="1:16" x14ac:dyDescent="0.25">
      <c r="A73" s="43">
        <v>21</v>
      </c>
      <c r="B73" s="43">
        <v>60</v>
      </c>
      <c r="C73" s="34">
        <v>43612</v>
      </c>
      <c r="D73" s="34">
        <v>43676</v>
      </c>
      <c r="E73" s="42">
        <v>505</v>
      </c>
      <c r="F73" s="15" t="s">
        <v>41</v>
      </c>
      <c r="G73" s="48">
        <v>343</v>
      </c>
      <c r="H73" s="54" t="s">
        <v>36</v>
      </c>
      <c r="I73" s="42"/>
    </row>
    <row r="74" spans="1:16" x14ac:dyDescent="0.25">
      <c r="E74" s="41">
        <v>4</v>
      </c>
      <c r="G74" s="18">
        <v>4</v>
      </c>
      <c r="I74" s="42"/>
    </row>
    <row r="75" spans="1:16" x14ac:dyDescent="0.25">
      <c r="E75" s="41">
        <f>AVERAGE(E70:E74)</f>
        <v>341.4</v>
      </c>
      <c r="G75" s="41">
        <f>AVERAGE(G70:G74)</f>
        <v>306.84336563412108</v>
      </c>
    </row>
    <row r="76" spans="1:16" x14ac:dyDescent="0.25">
      <c r="E76" s="41">
        <f>_xlfn.STDEV.P(E70:E73)</f>
        <v>52.188959560428103</v>
      </c>
      <c r="G76" s="41">
        <f>_xlfn.STDEV.P(G70:G73)</f>
        <v>44.834573590680534</v>
      </c>
    </row>
    <row r="77" spans="1:16" x14ac:dyDescent="0.25">
      <c r="E77" s="4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J1" sqref="J1:J1048576"/>
    </sheetView>
  </sheetViews>
  <sheetFormatPr defaultRowHeight="15" x14ac:dyDescent="0.25"/>
  <cols>
    <col min="3" max="3" width="10.5703125" customWidth="1"/>
    <col min="4" max="4" width="10.85546875" customWidth="1"/>
    <col min="6" max="6" width="13.5703125" customWidth="1"/>
    <col min="8" max="8" width="16.28515625" customWidth="1"/>
    <col min="9" max="9" width="9.7109375" customWidth="1"/>
    <col min="10" max="10" width="9.140625" style="72"/>
  </cols>
  <sheetData>
    <row r="1" spans="1:16" ht="15.75" x14ac:dyDescent="0.25">
      <c r="A1" s="55" t="s">
        <v>45</v>
      </c>
    </row>
    <row r="2" spans="1:16" s="27" customFormat="1" ht="18.75" x14ac:dyDescent="0.3">
      <c r="A2" s="55" t="s">
        <v>44</v>
      </c>
      <c r="B2" s="32"/>
      <c r="C2" s="32"/>
      <c r="D2" s="32"/>
      <c r="E2" s="32"/>
      <c r="F2" s="32"/>
      <c r="J2" s="72"/>
    </row>
    <row r="3" spans="1:16" s="27" customFormat="1" ht="30" x14ac:dyDescent="0.25">
      <c r="A3" s="1" t="s">
        <v>16</v>
      </c>
      <c r="B3" s="1" t="s">
        <v>0</v>
      </c>
      <c r="C3" s="1" t="s">
        <v>1</v>
      </c>
      <c r="D3" s="2" t="s">
        <v>2</v>
      </c>
      <c r="E3" s="1" t="s">
        <v>14</v>
      </c>
      <c r="F3" s="28" t="s">
        <v>17</v>
      </c>
      <c r="G3" s="1" t="s">
        <v>15</v>
      </c>
      <c r="H3" s="28" t="s">
        <v>17</v>
      </c>
      <c r="J3" s="1" t="s">
        <v>48</v>
      </c>
    </row>
    <row r="4" spans="1:16" x14ac:dyDescent="0.25">
      <c r="A4" s="33">
        <v>2</v>
      </c>
      <c r="B4" s="33">
        <v>5</v>
      </c>
      <c r="C4" s="34">
        <v>43479</v>
      </c>
      <c r="D4" s="34">
        <v>43552</v>
      </c>
      <c r="E4" s="35">
        <v>287.80749078530408</v>
      </c>
      <c r="F4" s="14" t="s">
        <v>18</v>
      </c>
      <c r="G4" s="35">
        <v>115</v>
      </c>
      <c r="H4" s="14" t="s">
        <v>19</v>
      </c>
      <c r="I4" s="36"/>
      <c r="J4" s="16"/>
      <c r="L4" s="37"/>
      <c r="M4" s="37"/>
      <c r="N4" s="37"/>
      <c r="O4" s="37"/>
      <c r="P4" s="37"/>
    </row>
    <row r="5" spans="1:16" x14ac:dyDescent="0.25">
      <c r="A5" s="33">
        <v>3</v>
      </c>
      <c r="B5" s="33">
        <v>5</v>
      </c>
      <c r="C5" s="34">
        <v>43479</v>
      </c>
      <c r="D5" s="34">
        <v>43552</v>
      </c>
      <c r="E5" s="35">
        <v>286</v>
      </c>
      <c r="F5" s="14" t="s">
        <v>18</v>
      </c>
      <c r="G5" s="35">
        <v>105</v>
      </c>
      <c r="H5" s="14" t="s">
        <v>19</v>
      </c>
      <c r="I5" s="36"/>
      <c r="L5" s="37"/>
      <c r="M5" s="37"/>
      <c r="N5" s="37"/>
      <c r="O5" s="37"/>
      <c r="P5" s="37"/>
    </row>
    <row r="6" spans="1:16" x14ac:dyDescent="0.25">
      <c r="A6" s="33">
        <v>4</v>
      </c>
      <c r="B6" s="33">
        <v>5</v>
      </c>
      <c r="C6" s="34">
        <v>43479</v>
      </c>
      <c r="D6" s="34">
        <v>43552</v>
      </c>
      <c r="E6" s="35">
        <v>247.58741700509117</v>
      </c>
      <c r="F6" s="14" t="s">
        <v>18</v>
      </c>
      <c r="G6" s="35">
        <v>118</v>
      </c>
      <c r="H6" s="14" t="s">
        <v>19</v>
      </c>
      <c r="I6" s="36"/>
      <c r="L6" s="37"/>
      <c r="M6" s="37"/>
      <c r="N6" s="37"/>
      <c r="O6" s="37"/>
      <c r="P6" s="37"/>
    </row>
    <row r="7" spans="1:16" x14ac:dyDescent="0.25">
      <c r="A7" s="33">
        <v>5</v>
      </c>
      <c r="B7" s="33">
        <v>5</v>
      </c>
      <c r="C7" s="34">
        <v>43479</v>
      </c>
      <c r="D7" s="34">
        <v>43552</v>
      </c>
      <c r="E7" s="35">
        <v>203</v>
      </c>
      <c r="F7" s="14" t="s">
        <v>18</v>
      </c>
      <c r="G7" s="35">
        <v>87</v>
      </c>
      <c r="H7" s="14" t="s">
        <v>19</v>
      </c>
      <c r="I7" s="36"/>
      <c r="L7" s="37"/>
      <c r="M7" s="37"/>
      <c r="N7" s="37"/>
      <c r="O7" s="37"/>
      <c r="P7" s="37"/>
    </row>
    <row r="8" spans="1:16" x14ac:dyDescent="0.25">
      <c r="A8" s="22" t="s">
        <v>20</v>
      </c>
      <c r="B8" s="33">
        <v>5</v>
      </c>
      <c r="C8" s="38">
        <v>43612</v>
      </c>
      <c r="D8" s="34">
        <v>43629</v>
      </c>
      <c r="E8" s="39">
        <v>188</v>
      </c>
      <c r="F8" s="14" t="s">
        <v>21</v>
      </c>
      <c r="G8" s="31">
        <v>48.412188755852014</v>
      </c>
      <c r="H8" s="14" t="s">
        <v>22</v>
      </c>
      <c r="I8" s="36"/>
      <c r="L8" s="37"/>
      <c r="M8" s="37"/>
      <c r="N8" s="37"/>
      <c r="O8" s="37"/>
      <c r="P8" s="37"/>
    </row>
    <row r="9" spans="1:16" x14ac:dyDescent="0.25">
      <c r="A9" s="22" t="s">
        <v>23</v>
      </c>
      <c r="B9" s="33">
        <v>5</v>
      </c>
      <c r="C9" s="38">
        <v>43612</v>
      </c>
      <c r="D9" s="34">
        <v>43629</v>
      </c>
      <c r="E9" s="39">
        <v>231</v>
      </c>
      <c r="F9" s="14" t="s">
        <v>21</v>
      </c>
      <c r="G9" s="31">
        <v>57</v>
      </c>
      <c r="H9" s="14" t="s">
        <v>22</v>
      </c>
      <c r="I9" s="36"/>
      <c r="L9" s="37"/>
      <c r="M9" s="37"/>
      <c r="N9" s="37"/>
      <c r="O9" s="37"/>
      <c r="P9" s="37"/>
    </row>
    <row r="10" spans="1:16" x14ac:dyDescent="0.25">
      <c r="A10" s="22" t="s">
        <v>24</v>
      </c>
      <c r="B10" s="33">
        <v>5</v>
      </c>
      <c r="C10" s="38">
        <v>43612</v>
      </c>
      <c r="D10" s="34">
        <v>43629</v>
      </c>
      <c r="E10" s="39">
        <v>105</v>
      </c>
      <c r="F10" s="14" t="s">
        <v>21</v>
      </c>
      <c r="G10" s="31">
        <v>31.3</v>
      </c>
      <c r="H10" s="14" t="s">
        <v>22</v>
      </c>
      <c r="I10" s="36"/>
      <c r="L10" s="37"/>
      <c r="M10" s="37"/>
      <c r="N10" s="37"/>
      <c r="O10" s="37"/>
      <c r="P10" s="37"/>
    </row>
    <row r="11" spans="1:16" x14ac:dyDescent="0.25">
      <c r="A11" s="14"/>
      <c r="B11" s="40" t="s">
        <v>6</v>
      </c>
      <c r="C11" s="14"/>
      <c r="D11" s="14"/>
      <c r="E11" s="41">
        <f>COUNT(E4:E10)</f>
        <v>7</v>
      </c>
      <c r="F11" s="42"/>
      <c r="G11" s="41">
        <f>COUNT(G4:G10)</f>
        <v>7</v>
      </c>
      <c r="H11" s="42"/>
      <c r="I11" s="41"/>
    </row>
    <row r="12" spans="1:16" x14ac:dyDescent="0.25">
      <c r="A12" s="43"/>
      <c r="B12" s="40" t="s">
        <v>7</v>
      </c>
      <c r="C12" s="43"/>
      <c r="D12" s="43"/>
      <c r="E12" s="41">
        <f>AVERAGE(E4:E10)</f>
        <v>221.19927254148504</v>
      </c>
      <c r="F12" s="42"/>
      <c r="G12" s="44">
        <f>AVERAGE(G4:G10)</f>
        <v>80.244598393693124</v>
      </c>
      <c r="H12" s="45"/>
      <c r="I12" s="44"/>
      <c r="J12" s="19"/>
    </row>
    <row r="13" spans="1:16" x14ac:dyDescent="0.25">
      <c r="A13" s="43"/>
      <c r="B13" s="40" t="s">
        <v>8</v>
      </c>
      <c r="C13" s="43"/>
      <c r="D13" s="43"/>
      <c r="E13" s="41">
        <f>_xlfn.STDEV.P(E4:E10)</f>
        <v>58.996190677522982</v>
      </c>
      <c r="F13" s="42"/>
      <c r="G13" s="44">
        <f>_xlfn.STDEV.P(G4:G10)</f>
        <v>32.162669178005025</v>
      </c>
      <c r="H13" s="45"/>
      <c r="I13" s="44"/>
      <c r="J13" s="19"/>
    </row>
    <row r="14" spans="1:16" x14ac:dyDescent="0.25">
      <c r="A14" s="43"/>
      <c r="B14" s="40"/>
      <c r="C14" s="43"/>
      <c r="D14" s="43"/>
      <c r="E14" s="41"/>
      <c r="F14" s="42"/>
      <c r="G14" s="44"/>
      <c r="H14" s="45"/>
      <c r="I14" s="44"/>
      <c r="J14" s="19"/>
    </row>
    <row r="15" spans="1:16" x14ac:dyDescent="0.25">
      <c r="A15" s="33">
        <v>6</v>
      </c>
      <c r="B15" s="33">
        <v>10</v>
      </c>
      <c r="C15" s="34">
        <v>43479</v>
      </c>
      <c r="D15" s="34">
        <v>43552</v>
      </c>
      <c r="E15" s="35">
        <v>158</v>
      </c>
      <c r="F15" s="14" t="s">
        <v>18</v>
      </c>
      <c r="G15" s="46">
        <v>68.3</v>
      </c>
      <c r="H15" s="14" t="s">
        <v>25</v>
      </c>
      <c r="I15" s="36"/>
      <c r="J15" s="16">
        <f t="shared" ref="J15:J17" si="0">(G15/E15)*100</f>
        <v>43.22784810126582</v>
      </c>
    </row>
    <row r="16" spans="1:16" x14ac:dyDescent="0.25">
      <c r="A16" s="33">
        <v>7</v>
      </c>
      <c r="B16" s="33">
        <v>10</v>
      </c>
      <c r="C16" s="34">
        <v>43479</v>
      </c>
      <c r="D16" s="34">
        <v>43552</v>
      </c>
      <c r="E16" s="35">
        <v>338</v>
      </c>
      <c r="F16" s="14" t="s">
        <v>18</v>
      </c>
      <c r="G16" s="35">
        <v>194.0027252496383</v>
      </c>
      <c r="H16" s="14" t="s">
        <v>25</v>
      </c>
      <c r="I16" s="36"/>
      <c r="J16" s="16">
        <f t="shared" si="0"/>
        <v>57.397255991017246</v>
      </c>
    </row>
    <row r="17" spans="1:10" x14ac:dyDescent="0.25">
      <c r="A17" s="33">
        <v>8</v>
      </c>
      <c r="B17" s="33">
        <v>10</v>
      </c>
      <c r="C17" s="34">
        <v>43479</v>
      </c>
      <c r="D17" s="34">
        <v>43552</v>
      </c>
      <c r="E17" s="35">
        <v>494</v>
      </c>
      <c r="F17" s="14" t="s">
        <v>18</v>
      </c>
      <c r="G17" s="35">
        <v>216</v>
      </c>
      <c r="H17" s="14" t="s">
        <v>25</v>
      </c>
      <c r="I17" s="36"/>
      <c r="J17" s="16">
        <f t="shared" si="0"/>
        <v>43.724696356275302</v>
      </c>
    </row>
    <row r="18" spans="1:10" x14ac:dyDescent="0.25">
      <c r="A18" s="33">
        <v>9</v>
      </c>
      <c r="B18" s="33">
        <v>10</v>
      </c>
      <c r="C18" s="34">
        <v>43479</v>
      </c>
      <c r="D18" s="34">
        <v>43552</v>
      </c>
      <c r="E18" s="35">
        <v>402</v>
      </c>
      <c r="F18" s="14" t="s">
        <v>18</v>
      </c>
      <c r="G18" s="35">
        <v>110</v>
      </c>
      <c r="H18" s="14" t="s">
        <v>25</v>
      </c>
      <c r="I18" s="36"/>
      <c r="J18" s="16">
        <f t="shared" ref="J18:J28" si="1">(G18/E18)*100</f>
        <v>27.363184079601986</v>
      </c>
    </row>
    <row r="19" spans="1:10" x14ac:dyDescent="0.25">
      <c r="A19" s="43">
        <v>25</v>
      </c>
      <c r="B19" s="33">
        <v>11</v>
      </c>
      <c r="C19" s="38">
        <v>43612</v>
      </c>
      <c r="D19" s="34">
        <v>43629</v>
      </c>
      <c r="E19" s="42">
        <v>89</v>
      </c>
      <c r="F19" s="6" t="s">
        <v>26</v>
      </c>
      <c r="G19" s="42">
        <v>42</v>
      </c>
      <c r="H19" s="14" t="s">
        <v>27</v>
      </c>
      <c r="I19" s="36"/>
      <c r="J19" s="16">
        <f t="shared" si="1"/>
        <v>47.191011235955052</v>
      </c>
    </row>
    <row r="20" spans="1:10" x14ac:dyDescent="0.25">
      <c r="A20" s="43">
        <v>26</v>
      </c>
      <c r="B20" s="33">
        <v>12</v>
      </c>
      <c r="C20" s="38">
        <v>43612</v>
      </c>
      <c r="D20" s="34">
        <v>43629</v>
      </c>
      <c r="E20" s="42">
        <v>230</v>
      </c>
      <c r="F20" s="6" t="s">
        <v>28</v>
      </c>
      <c r="G20" s="42">
        <v>56</v>
      </c>
      <c r="H20" s="14" t="s">
        <v>29</v>
      </c>
      <c r="I20" s="36"/>
      <c r="J20" s="16">
        <f t="shared" si="1"/>
        <v>24.347826086956523</v>
      </c>
    </row>
    <row r="21" spans="1:10" x14ac:dyDescent="0.25">
      <c r="A21" s="14"/>
      <c r="B21" s="40" t="s">
        <v>6</v>
      </c>
      <c r="C21" s="14"/>
      <c r="D21" s="14"/>
      <c r="E21" s="41">
        <f>COUNT(E15:E20)</f>
        <v>6</v>
      </c>
      <c r="F21" s="41"/>
      <c r="G21" s="41">
        <f>COUNT(G15:G20)</f>
        <v>6</v>
      </c>
      <c r="H21" s="42"/>
      <c r="I21" s="41"/>
      <c r="J21" s="41">
        <f>COUNT(J15:J20)</f>
        <v>6</v>
      </c>
    </row>
    <row r="22" spans="1:10" x14ac:dyDescent="0.25">
      <c r="A22" s="43"/>
      <c r="B22" s="40" t="s">
        <v>7</v>
      </c>
      <c r="C22" s="43"/>
      <c r="D22" s="43"/>
      <c r="E22" s="41">
        <f>AVERAGE(E15:E20)</f>
        <v>285.16666666666669</v>
      </c>
      <c r="F22" s="41"/>
      <c r="G22" s="41">
        <f>AVERAGE(G15:G20)</f>
        <v>114.3837875416064</v>
      </c>
      <c r="H22" s="45"/>
      <c r="I22" s="44"/>
      <c r="J22" s="44">
        <f>AVERAGE(J15:J20)</f>
        <v>40.541970308511985</v>
      </c>
    </row>
    <row r="23" spans="1:10" x14ac:dyDescent="0.25">
      <c r="A23" s="43"/>
      <c r="B23" s="40" t="s">
        <v>8</v>
      </c>
      <c r="C23" s="43"/>
      <c r="D23" s="43"/>
      <c r="E23" s="41">
        <f>_xlfn.STDEV.P(E15:E20)</f>
        <v>140.08856325751776</v>
      </c>
      <c r="F23" s="41"/>
      <c r="G23" s="41">
        <f>_xlfn.STDEV.P(G15:G20)</f>
        <v>67.646190198348137</v>
      </c>
      <c r="H23" s="45"/>
      <c r="I23" s="44"/>
      <c r="J23" s="44">
        <f>_xlfn.STDEV.P(J15:J20)</f>
        <v>11.413331377839436</v>
      </c>
    </row>
    <row r="24" spans="1:10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16"/>
    </row>
    <row r="25" spans="1:10" x14ac:dyDescent="0.25">
      <c r="A25" s="33">
        <v>10</v>
      </c>
      <c r="B25" s="33">
        <v>20</v>
      </c>
      <c r="C25" s="34">
        <v>43479</v>
      </c>
      <c r="D25" s="34">
        <v>43552</v>
      </c>
      <c r="E25" s="42">
        <v>228</v>
      </c>
      <c r="F25" s="6" t="s">
        <v>18</v>
      </c>
      <c r="G25" s="35">
        <v>125</v>
      </c>
      <c r="H25" s="14" t="s">
        <v>25</v>
      </c>
      <c r="I25" s="36"/>
      <c r="J25" s="16"/>
    </row>
    <row r="26" spans="1:10" x14ac:dyDescent="0.25">
      <c r="A26" s="33">
        <v>11</v>
      </c>
      <c r="B26" s="33">
        <v>20</v>
      </c>
      <c r="C26" s="34">
        <v>43479</v>
      </c>
      <c r="D26" s="34">
        <v>43552</v>
      </c>
      <c r="E26" s="42">
        <v>313</v>
      </c>
      <c r="F26" s="6" t="s">
        <v>18</v>
      </c>
      <c r="G26" s="35">
        <v>195</v>
      </c>
      <c r="H26" s="14" t="s">
        <v>25</v>
      </c>
      <c r="I26" s="36"/>
      <c r="J26" s="16"/>
    </row>
    <row r="27" spans="1:10" x14ac:dyDescent="0.25">
      <c r="A27" s="33">
        <v>12</v>
      </c>
      <c r="B27" s="33">
        <v>20</v>
      </c>
      <c r="C27" s="34">
        <v>43479</v>
      </c>
      <c r="D27" s="34">
        <v>43552</v>
      </c>
      <c r="E27" s="42">
        <v>280</v>
      </c>
      <c r="F27" s="6" t="s">
        <v>18</v>
      </c>
      <c r="G27" s="35">
        <v>88</v>
      </c>
      <c r="H27" s="14" t="s">
        <v>25</v>
      </c>
      <c r="I27" s="36"/>
      <c r="J27" s="16"/>
    </row>
    <row r="28" spans="1:10" x14ac:dyDescent="0.25">
      <c r="A28" s="33">
        <v>13</v>
      </c>
      <c r="B28" s="33">
        <v>20</v>
      </c>
      <c r="C28" s="34">
        <v>43479</v>
      </c>
      <c r="D28" s="34">
        <v>43552</v>
      </c>
      <c r="E28" s="42">
        <v>96</v>
      </c>
      <c r="F28" s="6" t="s">
        <v>18</v>
      </c>
      <c r="G28" s="35">
        <v>49</v>
      </c>
      <c r="H28" s="14" t="s">
        <v>25</v>
      </c>
      <c r="I28" s="36"/>
      <c r="J28" s="16"/>
    </row>
    <row r="29" spans="1:10" x14ac:dyDescent="0.25">
      <c r="A29" s="33">
        <v>14</v>
      </c>
      <c r="B29" s="33">
        <v>20</v>
      </c>
      <c r="C29" s="34">
        <v>43479</v>
      </c>
      <c r="D29" s="34">
        <v>43552</v>
      </c>
      <c r="E29" s="42">
        <v>401</v>
      </c>
      <c r="F29" s="6" t="s">
        <v>18</v>
      </c>
      <c r="G29" s="35">
        <v>108</v>
      </c>
      <c r="H29" s="14" t="s">
        <v>25</v>
      </c>
      <c r="I29" s="36"/>
      <c r="J29" s="41"/>
    </row>
    <row r="30" spans="1:10" x14ac:dyDescent="0.25">
      <c r="A30" s="33">
        <v>15</v>
      </c>
      <c r="B30" s="33">
        <v>20</v>
      </c>
      <c r="C30" s="34">
        <v>43479</v>
      </c>
      <c r="D30" s="34">
        <v>43552</v>
      </c>
      <c r="E30" s="42">
        <v>170</v>
      </c>
      <c r="F30" s="6" t="s">
        <v>18</v>
      </c>
      <c r="G30" s="35">
        <v>50</v>
      </c>
      <c r="H30" s="14" t="s">
        <v>25</v>
      </c>
      <c r="I30" s="36"/>
      <c r="J30" s="44"/>
    </row>
    <row r="31" spans="1:10" x14ac:dyDescent="0.25">
      <c r="A31" s="14"/>
      <c r="B31" s="40" t="s">
        <v>6</v>
      </c>
      <c r="C31" s="34"/>
      <c r="D31" s="34"/>
      <c r="E31" s="41">
        <f>COUNT(E25:E30)</f>
        <v>6</v>
      </c>
      <c r="F31" s="41"/>
      <c r="G31" s="41">
        <f>COUNT(G25:G30)</f>
        <v>6</v>
      </c>
      <c r="H31" s="42"/>
      <c r="I31" s="41"/>
      <c r="J31" s="44"/>
    </row>
    <row r="32" spans="1:10" x14ac:dyDescent="0.25">
      <c r="A32" s="14"/>
      <c r="B32" s="40" t="s">
        <v>7</v>
      </c>
      <c r="C32" s="47"/>
      <c r="D32" s="47"/>
      <c r="E32" s="41">
        <f>AVERAGE(E25:E30)</f>
        <v>248</v>
      </c>
      <c r="F32" s="41"/>
      <c r="G32" s="41">
        <f>AVERAGE(G25:G30)</f>
        <v>102.5</v>
      </c>
      <c r="H32" s="45"/>
      <c r="I32" s="44"/>
    </row>
    <row r="33" spans="1:9" x14ac:dyDescent="0.25">
      <c r="A33" s="43"/>
      <c r="B33" s="40" t="s">
        <v>8</v>
      </c>
      <c r="C33" s="43"/>
      <c r="D33" s="43"/>
      <c r="E33" s="41">
        <f>_xlfn.STDEV.P(E25:E30)</f>
        <v>98.527491933300865</v>
      </c>
      <c r="F33" s="41"/>
      <c r="G33" s="41">
        <f>_xlfn.STDEV.P(G25:G30)</f>
        <v>49.868995043680862</v>
      </c>
      <c r="H33" s="45"/>
      <c r="I33" s="44"/>
    </row>
    <row r="34" spans="1:9" x14ac:dyDescent="0.25">
      <c r="A34" s="43"/>
      <c r="B34" s="43"/>
      <c r="C34" s="43"/>
      <c r="D34" s="43"/>
      <c r="E34" s="43"/>
      <c r="F34" s="43"/>
      <c r="G34" s="43"/>
      <c r="H34" s="43"/>
      <c r="I34" s="43"/>
    </row>
    <row r="35" spans="1:9" x14ac:dyDescent="0.25">
      <c r="A35" s="33">
        <v>16</v>
      </c>
      <c r="B35" s="33">
        <v>30</v>
      </c>
      <c r="C35" s="34">
        <v>43479</v>
      </c>
      <c r="D35" s="34">
        <v>43552</v>
      </c>
      <c r="E35" s="42">
        <v>310</v>
      </c>
      <c r="F35" s="6" t="s">
        <v>18</v>
      </c>
      <c r="G35" s="35">
        <v>215</v>
      </c>
      <c r="H35" s="14" t="s">
        <v>25</v>
      </c>
      <c r="I35" s="36"/>
    </row>
    <row r="36" spans="1:9" x14ac:dyDescent="0.25">
      <c r="A36" s="33">
        <v>17</v>
      </c>
      <c r="B36" s="33">
        <v>30</v>
      </c>
      <c r="C36" s="34">
        <v>43479</v>
      </c>
      <c r="D36" s="34">
        <v>43552</v>
      </c>
      <c r="E36" s="42">
        <v>289</v>
      </c>
      <c r="F36" s="6" t="s">
        <v>18</v>
      </c>
      <c r="G36" s="46">
        <v>109</v>
      </c>
      <c r="H36" s="14" t="s">
        <v>25</v>
      </c>
      <c r="I36" s="36"/>
    </row>
    <row r="37" spans="1:9" x14ac:dyDescent="0.25">
      <c r="A37" s="33">
        <v>18</v>
      </c>
      <c r="B37" s="33">
        <v>30</v>
      </c>
      <c r="C37" s="34">
        <v>43479</v>
      </c>
      <c r="D37" s="34">
        <v>43552</v>
      </c>
      <c r="E37" s="42">
        <v>239.08340985758977</v>
      </c>
      <c r="F37" s="6" t="s">
        <v>18</v>
      </c>
      <c r="G37" s="46">
        <v>98.5</v>
      </c>
      <c r="H37" s="14" t="s">
        <v>25</v>
      </c>
      <c r="I37" s="36"/>
    </row>
    <row r="38" spans="1:9" x14ac:dyDescent="0.25">
      <c r="A38" s="22">
        <v>19</v>
      </c>
      <c r="B38" s="33">
        <v>30</v>
      </c>
      <c r="C38" s="38">
        <v>43612</v>
      </c>
      <c r="D38" s="34">
        <v>43629</v>
      </c>
      <c r="E38" s="39">
        <v>214.06245643134034</v>
      </c>
      <c r="F38" s="6" t="s">
        <v>21</v>
      </c>
      <c r="G38" s="31">
        <v>50.084287591043847</v>
      </c>
      <c r="H38" s="14" t="s">
        <v>22</v>
      </c>
      <c r="I38" s="36"/>
    </row>
    <row r="39" spans="1:9" x14ac:dyDescent="0.25">
      <c r="A39" s="22">
        <v>20</v>
      </c>
      <c r="B39" s="33">
        <v>30</v>
      </c>
      <c r="C39" s="38">
        <v>43612</v>
      </c>
      <c r="D39" s="34">
        <v>43629</v>
      </c>
      <c r="E39" s="39">
        <v>279.84523534557326</v>
      </c>
      <c r="F39" s="6" t="s">
        <v>21</v>
      </c>
      <c r="G39" s="31">
        <v>104</v>
      </c>
      <c r="H39" s="14" t="s">
        <v>22</v>
      </c>
      <c r="I39" s="36"/>
    </row>
    <row r="40" spans="1:9" x14ac:dyDescent="0.25">
      <c r="A40" s="22">
        <v>21</v>
      </c>
      <c r="B40" s="33">
        <v>30</v>
      </c>
      <c r="C40" s="38">
        <v>43612</v>
      </c>
      <c r="D40" s="34">
        <v>43629</v>
      </c>
      <c r="E40" s="39">
        <v>178.51528802285605</v>
      </c>
      <c r="F40" s="6" t="s">
        <v>21</v>
      </c>
      <c r="G40" s="31">
        <v>56.907903262635976</v>
      </c>
      <c r="H40" s="14" t="s">
        <v>22</v>
      </c>
      <c r="I40" s="36"/>
    </row>
    <row r="41" spans="1:9" x14ac:dyDescent="0.25">
      <c r="A41" s="22">
        <v>22</v>
      </c>
      <c r="B41" s="33">
        <v>30</v>
      </c>
      <c r="C41" s="38">
        <v>43612</v>
      </c>
      <c r="D41" s="34">
        <v>43629</v>
      </c>
      <c r="E41" s="39">
        <v>183.53885035175549</v>
      </c>
      <c r="F41" s="6" t="s">
        <v>21</v>
      </c>
      <c r="G41" s="31">
        <v>55.2</v>
      </c>
      <c r="H41" s="14" t="s">
        <v>22</v>
      </c>
      <c r="I41" s="36"/>
    </row>
    <row r="42" spans="1:9" x14ac:dyDescent="0.25">
      <c r="A42" s="22">
        <v>27</v>
      </c>
      <c r="B42" s="33">
        <v>30</v>
      </c>
      <c r="C42" s="38">
        <v>43612</v>
      </c>
      <c r="D42" s="34">
        <v>43629</v>
      </c>
      <c r="E42" s="42">
        <v>131.1545424364794</v>
      </c>
      <c r="F42" s="6" t="s">
        <v>26</v>
      </c>
      <c r="G42" s="48">
        <v>59</v>
      </c>
      <c r="H42" s="14" t="s">
        <v>27</v>
      </c>
      <c r="I42" s="36"/>
    </row>
    <row r="43" spans="1:9" x14ac:dyDescent="0.25">
      <c r="A43" s="22">
        <v>28</v>
      </c>
      <c r="B43" s="33">
        <v>30</v>
      </c>
      <c r="C43" s="38">
        <v>43612</v>
      </c>
      <c r="D43" s="34">
        <v>43629</v>
      </c>
      <c r="E43" s="42">
        <v>95</v>
      </c>
      <c r="F43" s="6" t="s">
        <v>28</v>
      </c>
      <c r="G43" s="49">
        <v>41</v>
      </c>
      <c r="H43" s="14" t="s">
        <v>29</v>
      </c>
      <c r="I43" s="36"/>
    </row>
    <row r="44" spans="1:9" x14ac:dyDescent="0.25">
      <c r="A44" s="43"/>
      <c r="B44" s="40" t="s">
        <v>6</v>
      </c>
      <c r="C44" s="43"/>
      <c r="D44" s="43"/>
      <c r="E44" s="41">
        <f>COUNT(E35:E43)</f>
        <v>9</v>
      </c>
      <c r="F44" s="50"/>
      <c r="G44" s="41">
        <f>COUNT(G35:G43)</f>
        <v>9</v>
      </c>
      <c r="H44" s="42"/>
      <c r="I44" s="41"/>
    </row>
    <row r="45" spans="1:9" x14ac:dyDescent="0.25">
      <c r="A45" s="33"/>
      <c r="B45" s="40" t="s">
        <v>7</v>
      </c>
      <c r="C45" s="47"/>
      <c r="D45" s="47"/>
      <c r="E45" s="44">
        <f>AVERAGE(E35:E43)</f>
        <v>213.35553138284382</v>
      </c>
      <c r="F45" s="41"/>
      <c r="G45" s="44">
        <f>AVERAGE(G35:G43)</f>
        <v>87.632465650408875</v>
      </c>
      <c r="H45" s="45"/>
      <c r="I45" s="44"/>
    </row>
    <row r="46" spans="1:9" x14ac:dyDescent="0.25">
      <c r="A46" s="43"/>
      <c r="B46" s="40" t="s">
        <v>8</v>
      </c>
      <c r="C46" s="43"/>
      <c r="D46" s="43"/>
      <c r="E46" s="44">
        <f>_xlfn.STDEV.P(E35:E43)</f>
        <v>69.132284282718729</v>
      </c>
      <c r="F46" s="41"/>
      <c r="G46" s="44">
        <f>_xlfn.STDEV.P(G35:G43)</f>
        <v>51.061176808392283</v>
      </c>
      <c r="H46" s="45"/>
      <c r="I46" s="44"/>
    </row>
    <row r="47" spans="1:9" x14ac:dyDescent="0.25">
      <c r="A47" s="43"/>
      <c r="B47" s="43"/>
      <c r="C47" s="14"/>
      <c r="D47" s="14"/>
      <c r="E47" s="41"/>
      <c r="F47" s="41"/>
      <c r="G47" s="41"/>
      <c r="H47" s="42"/>
      <c r="I47" s="44"/>
    </row>
    <row r="48" spans="1:9" x14ac:dyDescent="0.25">
      <c r="A48" s="22">
        <v>14</v>
      </c>
      <c r="B48" s="43">
        <v>45</v>
      </c>
      <c r="C48" s="38">
        <v>43612</v>
      </c>
      <c r="D48" s="34">
        <v>43629</v>
      </c>
      <c r="E48" s="8">
        <v>137</v>
      </c>
      <c r="F48" s="14" t="s">
        <v>21</v>
      </c>
      <c r="G48" s="31">
        <v>45.7</v>
      </c>
      <c r="H48" s="14" t="s">
        <v>22</v>
      </c>
      <c r="I48" s="36"/>
    </row>
    <row r="49" spans="1:9" x14ac:dyDescent="0.25">
      <c r="A49" s="22" t="s">
        <v>30</v>
      </c>
      <c r="B49" s="43">
        <v>45</v>
      </c>
      <c r="C49" s="38">
        <v>43612</v>
      </c>
      <c r="D49" s="34">
        <v>43629</v>
      </c>
      <c r="E49" s="50">
        <v>81</v>
      </c>
      <c r="F49" s="14" t="s">
        <v>26</v>
      </c>
      <c r="G49" s="31">
        <v>24.912966082252716</v>
      </c>
      <c r="H49" s="14" t="s">
        <v>22</v>
      </c>
      <c r="I49" s="36"/>
    </row>
    <row r="50" spans="1:9" x14ac:dyDescent="0.25">
      <c r="A50" s="22" t="s">
        <v>31</v>
      </c>
      <c r="B50" s="43">
        <v>45</v>
      </c>
      <c r="C50" s="38">
        <v>43612</v>
      </c>
      <c r="D50" s="34">
        <v>43629</v>
      </c>
      <c r="E50" s="50">
        <v>295</v>
      </c>
      <c r="F50" s="14" t="s">
        <v>28</v>
      </c>
      <c r="G50" s="31">
        <v>33.5</v>
      </c>
      <c r="H50" s="14" t="s">
        <v>22</v>
      </c>
      <c r="I50" s="36"/>
    </row>
    <row r="51" spans="1:9" x14ac:dyDescent="0.25">
      <c r="A51" s="22" t="s">
        <v>32</v>
      </c>
      <c r="B51" s="43">
        <v>45</v>
      </c>
      <c r="C51" s="38">
        <v>43612</v>
      </c>
      <c r="D51" s="34">
        <v>43629</v>
      </c>
      <c r="E51" s="50">
        <v>141</v>
      </c>
      <c r="F51" s="14" t="s">
        <v>33</v>
      </c>
      <c r="G51" s="31">
        <v>36.537755708556269</v>
      </c>
      <c r="H51" s="14" t="s">
        <v>22</v>
      </c>
      <c r="I51" s="36"/>
    </row>
    <row r="52" spans="1:9" x14ac:dyDescent="0.25">
      <c r="A52" s="22" t="s">
        <v>31</v>
      </c>
      <c r="B52" s="43">
        <v>45</v>
      </c>
      <c r="C52" s="38">
        <v>43612</v>
      </c>
      <c r="D52" s="34">
        <v>43629</v>
      </c>
      <c r="E52" s="50">
        <v>135</v>
      </c>
      <c r="F52" s="14" t="s">
        <v>28</v>
      </c>
      <c r="G52" s="31">
        <v>28.2</v>
      </c>
      <c r="H52" s="14" t="s">
        <v>22</v>
      </c>
      <c r="I52" s="36"/>
    </row>
    <row r="53" spans="1:9" x14ac:dyDescent="0.25">
      <c r="A53" s="22" t="s">
        <v>32</v>
      </c>
      <c r="B53" s="43">
        <v>45</v>
      </c>
      <c r="C53" s="38">
        <v>43612</v>
      </c>
      <c r="D53" s="34">
        <v>43629</v>
      </c>
      <c r="E53" s="50">
        <v>53</v>
      </c>
      <c r="F53" s="14" t="s">
        <v>33</v>
      </c>
      <c r="G53" s="31">
        <v>6.5</v>
      </c>
      <c r="H53" s="14" t="s">
        <v>22</v>
      </c>
      <c r="I53" s="36"/>
    </row>
    <row r="54" spans="1:9" x14ac:dyDescent="0.25">
      <c r="A54" s="43"/>
      <c r="B54" s="40" t="s">
        <v>6</v>
      </c>
      <c r="C54" s="34"/>
      <c r="D54" s="34"/>
      <c r="E54" s="41">
        <f>COUNT(E48:E53)</f>
        <v>6</v>
      </c>
      <c r="F54" s="51"/>
      <c r="G54" s="41">
        <f>COUNT(G48:G53)</f>
        <v>6</v>
      </c>
      <c r="H54" s="51"/>
      <c r="I54" s="41"/>
    </row>
    <row r="55" spans="1:9" x14ac:dyDescent="0.25">
      <c r="A55" s="43"/>
      <c r="B55" s="40" t="s">
        <v>7</v>
      </c>
      <c r="C55" s="47"/>
      <c r="D55" s="47"/>
      <c r="E55" s="41">
        <f>AVERAGE(E48:E53)</f>
        <v>140.33333333333334</v>
      </c>
      <c r="F55" s="51"/>
      <c r="G55" s="44">
        <f>AVERAGE(G48:G53)</f>
        <v>29.225120298468159</v>
      </c>
      <c r="H55" s="51"/>
      <c r="I55" s="44"/>
    </row>
    <row r="56" spans="1:9" x14ac:dyDescent="0.25">
      <c r="A56" s="14"/>
      <c r="B56" s="40" t="s">
        <v>8</v>
      </c>
      <c r="C56" s="34"/>
      <c r="D56" s="34"/>
      <c r="E56" s="41">
        <f>_xlfn.STDEV.P(E48:E53)</f>
        <v>76.495461012765688</v>
      </c>
      <c r="F56" s="45"/>
      <c r="G56" s="44">
        <f>_xlfn.STDEV.P(G48:G53)</f>
        <v>12.105422562320269</v>
      </c>
      <c r="H56" s="45"/>
      <c r="I56" s="44"/>
    </row>
    <row r="57" spans="1:9" x14ac:dyDescent="0.25">
      <c r="A57" s="14"/>
      <c r="B57" s="40"/>
      <c r="C57" s="34"/>
      <c r="D57" s="34"/>
      <c r="E57" s="41"/>
      <c r="F57" s="45"/>
      <c r="G57" s="44"/>
      <c r="H57" s="45"/>
      <c r="I57" s="44"/>
    </row>
    <row r="58" spans="1:9" x14ac:dyDescent="0.25">
      <c r="A58" s="22">
        <v>18</v>
      </c>
      <c r="B58" s="43">
        <v>60</v>
      </c>
      <c r="C58" s="38">
        <v>43612</v>
      </c>
      <c r="D58" s="34">
        <v>43629</v>
      </c>
      <c r="E58" s="42">
        <v>90</v>
      </c>
      <c r="F58" s="14" t="s">
        <v>21</v>
      </c>
      <c r="G58" s="45">
        <v>14.5</v>
      </c>
      <c r="H58" s="14" t="s">
        <v>22</v>
      </c>
      <c r="I58" s="44"/>
    </row>
    <row r="59" spans="1:9" x14ac:dyDescent="0.25">
      <c r="A59" s="22">
        <v>19</v>
      </c>
      <c r="B59" s="43">
        <v>60</v>
      </c>
      <c r="C59" s="38">
        <v>43612</v>
      </c>
      <c r="D59" s="34">
        <v>43629</v>
      </c>
      <c r="E59" s="42">
        <v>49</v>
      </c>
      <c r="F59" s="14" t="s">
        <v>26</v>
      </c>
      <c r="G59" s="45">
        <v>16.600000000000001</v>
      </c>
      <c r="H59" s="14" t="s">
        <v>22</v>
      </c>
      <c r="I59" s="44"/>
    </row>
    <row r="60" spans="1:9" x14ac:dyDescent="0.25">
      <c r="A60" s="22">
        <v>20</v>
      </c>
      <c r="B60" s="43">
        <v>60</v>
      </c>
      <c r="C60" s="38">
        <v>43612</v>
      </c>
      <c r="D60" s="34">
        <v>43629</v>
      </c>
      <c r="E60" s="71">
        <v>135</v>
      </c>
      <c r="F60" s="14" t="s">
        <v>28</v>
      </c>
      <c r="G60" s="56">
        <v>26.5</v>
      </c>
      <c r="H60" s="14" t="s">
        <v>22</v>
      </c>
    </row>
    <row r="61" spans="1:9" x14ac:dyDescent="0.25">
      <c r="A61" s="22">
        <v>21</v>
      </c>
      <c r="B61" s="43">
        <v>60</v>
      </c>
      <c r="C61" s="38">
        <v>43612</v>
      </c>
      <c r="D61" s="34">
        <v>43629</v>
      </c>
      <c r="E61" s="71">
        <v>24</v>
      </c>
      <c r="F61" s="14" t="s">
        <v>33</v>
      </c>
      <c r="G61" s="56">
        <v>2.4</v>
      </c>
      <c r="H61" s="14" t="s">
        <v>22</v>
      </c>
    </row>
    <row r="62" spans="1:9" x14ac:dyDescent="0.25">
      <c r="B62" s="40" t="s">
        <v>6</v>
      </c>
      <c r="C62" s="34"/>
      <c r="D62" s="34"/>
      <c r="E62" s="41">
        <f>COUNT(E58:E61)</f>
        <v>4</v>
      </c>
      <c r="F62" s="51"/>
      <c r="G62" s="41">
        <f>COUNT(G58:G61)</f>
        <v>4</v>
      </c>
    </row>
    <row r="63" spans="1:9" x14ac:dyDescent="0.25">
      <c r="B63" s="40" t="s">
        <v>7</v>
      </c>
      <c r="C63" s="47"/>
      <c r="D63" s="47"/>
      <c r="E63" s="44">
        <f>AVERAGE(E58:E61)</f>
        <v>74.5</v>
      </c>
      <c r="F63" s="51"/>
      <c r="G63" s="44">
        <f>AVERAGE(G58:G61)</f>
        <v>15</v>
      </c>
    </row>
    <row r="64" spans="1:9" x14ac:dyDescent="0.25">
      <c r="B64" s="40" t="s">
        <v>8</v>
      </c>
      <c r="C64" s="34"/>
      <c r="D64" s="34"/>
      <c r="E64" s="44">
        <f>_xlfn.STDEV.P(E58:E61)</f>
        <v>42.133715715564421</v>
      </c>
      <c r="F64" s="45"/>
      <c r="G64" s="44">
        <f>_xlfn.STDEV.P(G58:G61)</f>
        <v>8.5705892446202316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workbookViewId="0">
      <selection activeCell="J11" sqref="J11:J12"/>
    </sheetView>
  </sheetViews>
  <sheetFormatPr defaultRowHeight="15" x14ac:dyDescent="0.25"/>
  <cols>
    <col min="3" max="3" width="12.140625" customWidth="1"/>
    <col min="4" max="4" width="11.85546875" customWidth="1"/>
    <col min="6" max="6" width="15.7109375" customWidth="1"/>
    <col min="8" max="8" width="16.42578125" customWidth="1"/>
    <col min="10" max="10" width="9.140625" style="72"/>
  </cols>
  <sheetData>
    <row r="1" spans="1:16" ht="15.75" x14ac:dyDescent="0.25">
      <c r="A1" s="55" t="s">
        <v>47</v>
      </c>
      <c r="C1" s="56"/>
      <c r="D1" s="56"/>
      <c r="E1" s="56"/>
      <c r="F1" s="56"/>
      <c r="G1" s="56"/>
      <c r="H1" s="56"/>
    </row>
    <row r="2" spans="1:16" s="27" customFormat="1" ht="18.75" x14ac:dyDescent="0.3">
      <c r="A2" s="55" t="s">
        <v>44</v>
      </c>
      <c r="B2" s="32"/>
      <c r="C2" s="32"/>
      <c r="D2" s="32"/>
      <c r="E2" s="32"/>
      <c r="F2" s="32"/>
      <c r="G2" s="33"/>
      <c r="H2" s="33"/>
      <c r="J2" s="72"/>
    </row>
    <row r="3" spans="1:16" s="27" customFormat="1" ht="30" x14ac:dyDescent="0.25">
      <c r="A3" s="1" t="s">
        <v>16</v>
      </c>
      <c r="B3" s="1" t="s">
        <v>0</v>
      </c>
      <c r="C3" s="1" t="s">
        <v>1</v>
      </c>
      <c r="D3" s="2" t="s">
        <v>2</v>
      </c>
      <c r="E3" s="1" t="s">
        <v>14</v>
      </c>
      <c r="F3" s="28" t="s">
        <v>17</v>
      </c>
      <c r="G3" s="1" t="s">
        <v>15</v>
      </c>
      <c r="H3" s="28" t="s">
        <v>17</v>
      </c>
      <c r="J3" s="1" t="s">
        <v>48</v>
      </c>
    </row>
    <row r="4" spans="1:16" s="67" customFormat="1" x14ac:dyDescent="0.25">
      <c r="A4" s="57">
        <v>22</v>
      </c>
      <c r="B4" s="57">
        <v>5</v>
      </c>
      <c r="C4" s="58">
        <v>43612</v>
      </c>
      <c r="D4" s="58">
        <v>43676</v>
      </c>
      <c r="E4" s="65">
        <v>2223.8188581318127</v>
      </c>
      <c r="F4" s="57" t="s">
        <v>41</v>
      </c>
      <c r="G4" s="59">
        <v>1656.472249323235</v>
      </c>
      <c r="H4" s="66" t="s">
        <v>41</v>
      </c>
      <c r="I4" s="59"/>
      <c r="J4" s="16">
        <f t="shared" ref="J4:J14" si="0">(G4/E4)*100</f>
        <v>74.487732814479571</v>
      </c>
    </row>
    <row r="5" spans="1:16" s="67" customFormat="1" x14ac:dyDescent="0.25">
      <c r="A5" s="57">
        <v>23</v>
      </c>
      <c r="B5" s="57">
        <v>5</v>
      </c>
      <c r="C5" s="58">
        <v>43612</v>
      </c>
      <c r="D5" s="58">
        <v>43676</v>
      </c>
      <c r="E5" s="65">
        <v>3917.6411516445733</v>
      </c>
      <c r="F5" s="57" t="s">
        <v>41</v>
      </c>
      <c r="G5" s="59">
        <v>1783.6103123919668</v>
      </c>
      <c r="H5" s="66" t="s">
        <v>41</v>
      </c>
      <c r="I5" s="60"/>
      <c r="J5" s="16">
        <f t="shared" si="0"/>
        <v>45.527659204907806</v>
      </c>
    </row>
    <row r="6" spans="1:16" s="67" customFormat="1" x14ac:dyDescent="0.25">
      <c r="A6" s="57">
        <v>24</v>
      </c>
      <c r="B6" s="57">
        <v>5</v>
      </c>
      <c r="C6" s="58">
        <v>43612</v>
      </c>
      <c r="D6" s="58">
        <v>43676</v>
      </c>
      <c r="E6" s="65">
        <v>2264.3965193870085</v>
      </c>
      <c r="F6" s="57" t="s">
        <v>41</v>
      </c>
      <c r="G6" s="59">
        <v>1072.168126451229</v>
      </c>
      <c r="H6" s="66" t="s">
        <v>41</v>
      </c>
      <c r="I6" s="60"/>
      <c r="J6" s="16">
        <f t="shared" si="0"/>
        <v>47.348956654529481</v>
      </c>
    </row>
    <row r="7" spans="1:16" s="67" customFormat="1" x14ac:dyDescent="0.25">
      <c r="A7" s="57">
        <v>1</v>
      </c>
      <c r="B7" s="57">
        <v>5</v>
      </c>
      <c r="C7" s="58">
        <v>43765</v>
      </c>
      <c r="D7" s="58">
        <v>43776</v>
      </c>
      <c r="E7" s="59">
        <v>5582.014330951788</v>
      </c>
      <c r="F7" s="57" t="s">
        <v>46</v>
      </c>
      <c r="G7" s="42">
        <v>1578.642139491574</v>
      </c>
      <c r="H7" s="66" t="s">
        <v>13</v>
      </c>
      <c r="I7" s="60"/>
      <c r="J7" s="16">
        <f t="shared" si="0"/>
        <v>28.280868623681947</v>
      </c>
    </row>
    <row r="8" spans="1:16" s="67" customFormat="1" x14ac:dyDescent="0.25">
      <c r="A8" s="57">
        <v>2</v>
      </c>
      <c r="B8" s="57">
        <v>5</v>
      </c>
      <c r="C8" s="58">
        <v>43765</v>
      </c>
      <c r="D8" s="58">
        <v>43776</v>
      </c>
      <c r="E8" s="59">
        <v>4366.8677722922102</v>
      </c>
      <c r="F8" s="57" t="s">
        <v>46</v>
      </c>
      <c r="G8" s="42">
        <v>1370.5182810266094</v>
      </c>
      <c r="H8" s="66" t="s">
        <v>13</v>
      </c>
      <c r="I8" s="60"/>
      <c r="J8" s="16">
        <f t="shared" si="0"/>
        <v>31.384469429611588</v>
      </c>
    </row>
    <row r="9" spans="1:16" s="67" customFormat="1" x14ac:dyDescent="0.25">
      <c r="A9" s="57">
        <v>3</v>
      </c>
      <c r="B9" s="57">
        <v>5</v>
      </c>
      <c r="C9" s="58">
        <v>43765</v>
      </c>
      <c r="D9" s="58">
        <v>43776</v>
      </c>
      <c r="E9" s="59">
        <v>4041.3445073888529</v>
      </c>
      <c r="F9" s="57" t="s">
        <v>46</v>
      </c>
      <c r="G9" s="42">
        <v>834.35810429925959</v>
      </c>
      <c r="H9" s="66" t="s">
        <v>13</v>
      </c>
      <c r="I9" s="60"/>
      <c r="J9" s="16">
        <f t="shared" si="0"/>
        <v>20.645557506265298</v>
      </c>
    </row>
    <row r="10" spans="1:16" s="67" customFormat="1" x14ac:dyDescent="0.25">
      <c r="A10" s="57"/>
      <c r="B10" s="61" t="s">
        <v>6</v>
      </c>
      <c r="C10" s="58"/>
      <c r="D10" s="58"/>
      <c r="E10" s="62">
        <f>COUNT(E4:E9)</f>
        <v>6</v>
      </c>
      <c r="F10" s="62"/>
      <c r="G10" s="62">
        <f>COUNT(G4:G9)</f>
        <v>6</v>
      </c>
      <c r="H10" s="62"/>
      <c r="I10" s="62"/>
      <c r="J10" s="62">
        <f>COUNT(J4:J9)</f>
        <v>6</v>
      </c>
    </row>
    <row r="11" spans="1:16" s="67" customFormat="1" x14ac:dyDescent="0.25">
      <c r="A11" s="57"/>
      <c r="B11" s="61" t="s">
        <v>7</v>
      </c>
      <c r="C11" s="57"/>
      <c r="D11" s="57"/>
      <c r="E11" s="62">
        <f>AVERAGE(E4:E9)</f>
        <v>3732.6805232993743</v>
      </c>
      <c r="F11" s="62"/>
      <c r="G11" s="62">
        <f>AVERAGE(G4:G9)</f>
        <v>1382.628202163979</v>
      </c>
      <c r="H11" s="62"/>
      <c r="I11" s="63"/>
      <c r="J11" s="63">
        <f>AVERAGE(J4:J9)</f>
        <v>41.279207372245949</v>
      </c>
    </row>
    <row r="12" spans="1:16" s="67" customFormat="1" x14ac:dyDescent="0.25">
      <c r="A12" s="57"/>
      <c r="B12" s="61" t="s">
        <v>8</v>
      </c>
      <c r="C12" s="57"/>
      <c r="D12" s="57"/>
      <c r="E12" s="62">
        <f>_xlfn.STDEV.P(E4:E9)</f>
        <v>1182.1050664513893</v>
      </c>
      <c r="F12" s="62"/>
      <c r="G12" s="62">
        <f>_xlfn.STDEV.P(G4:G9)</f>
        <v>334.49735612513274</v>
      </c>
      <c r="H12" s="62"/>
      <c r="I12" s="63"/>
      <c r="J12" s="63">
        <f>_xlfn.STDEV.P(J4:J9)</f>
        <v>17.560882273486033</v>
      </c>
    </row>
    <row r="13" spans="1:16" s="67" customFormat="1" x14ac:dyDescent="0.25">
      <c r="A13" s="57"/>
      <c r="B13" s="61"/>
      <c r="C13" s="57"/>
      <c r="D13" s="57"/>
      <c r="E13" s="62"/>
      <c r="F13" s="62"/>
      <c r="G13" s="62"/>
      <c r="H13" s="62"/>
      <c r="I13" s="62"/>
      <c r="J13" s="16"/>
      <c r="L13" s="68"/>
      <c r="M13" s="68"/>
      <c r="N13" s="68"/>
      <c r="O13" s="68"/>
      <c r="P13" s="68"/>
    </row>
    <row r="14" spans="1:16" s="67" customFormat="1" x14ac:dyDescent="0.25">
      <c r="A14" s="57">
        <v>14</v>
      </c>
      <c r="B14" s="57">
        <v>10</v>
      </c>
      <c r="C14" s="58">
        <v>43765</v>
      </c>
      <c r="D14" s="58">
        <v>43776</v>
      </c>
      <c r="E14" s="59">
        <v>2695.7574022545</v>
      </c>
      <c r="F14" s="57" t="s">
        <v>46</v>
      </c>
      <c r="G14" s="42">
        <v>1037.183436231323</v>
      </c>
      <c r="H14" s="66" t="s">
        <v>13</v>
      </c>
      <c r="I14" s="60"/>
      <c r="J14" s="16"/>
    </row>
    <row r="15" spans="1:16" s="67" customFormat="1" x14ac:dyDescent="0.25">
      <c r="A15" s="57">
        <v>15</v>
      </c>
      <c r="B15" s="57">
        <v>10</v>
      </c>
      <c r="C15" s="58">
        <v>43765</v>
      </c>
      <c r="D15" s="58">
        <v>43776</v>
      </c>
      <c r="E15" s="59">
        <v>3801.6579852377222</v>
      </c>
      <c r="F15" s="57" t="s">
        <v>46</v>
      </c>
      <c r="G15" s="42">
        <v>1112.3215782733259</v>
      </c>
      <c r="H15" s="66" t="s">
        <v>13</v>
      </c>
      <c r="I15" s="60"/>
      <c r="J15" s="16"/>
    </row>
    <row r="16" spans="1:16" s="67" customFormat="1" x14ac:dyDescent="0.25">
      <c r="A16" s="57">
        <v>16</v>
      </c>
      <c r="B16" s="57">
        <v>10</v>
      </c>
      <c r="C16" s="58">
        <v>43765</v>
      </c>
      <c r="D16" s="58">
        <v>43776</v>
      </c>
      <c r="E16" s="59">
        <v>4027.6041586427032</v>
      </c>
      <c r="F16" s="57" t="s">
        <v>46</v>
      </c>
      <c r="G16" s="42">
        <v>1630.8284196681132</v>
      </c>
      <c r="H16" s="66" t="s">
        <v>13</v>
      </c>
      <c r="I16" s="60"/>
      <c r="J16" s="16"/>
    </row>
    <row r="17" spans="1:10" s="67" customFormat="1" x14ac:dyDescent="0.25">
      <c r="A17" s="57">
        <v>17</v>
      </c>
      <c r="B17" s="57">
        <v>10</v>
      </c>
      <c r="C17" s="58">
        <v>43765</v>
      </c>
      <c r="D17" s="58">
        <v>43776</v>
      </c>
      <c r="E17" s="59">
        <v>2715.5016997204589</v>
      </c>
      <c r="F17" s="57" t="s">
        <v>46</v>
      </c>
      <c r="G17" s="42">
        <v>1809.0575069983195</v>
      </c>
      <c r="H17" s="66" t="s">
        <v>13</v>
      </c>
      <c r="I17" s="60"/>
      <c r="J17" s="16"/>
    </row>
    <row r="18" spans="1:10" s="67" customFormat="1" x14ac:dyDescent="0.25">
      <c r="A18" s="57">
        <v>18</v>
      </c>
      <c r="B18" s="57">
        <v>10</v>
      </c>
      <c r="C18" s="58">
        <v>43765</v>
      </c>
      <c r="D18" s="58">
        <v>43776</v>
      </c>
      <c r="E18" s="59">
        <v>3802.2803615340476</v>
      </c>
      <c r="F18" s="57" t="s">
        <v>46</v>
      </c>
      <c r="G18" s="42">
        <v>1693.9011353751923</v>
      </c>
      <c r="H18" s="66" t="s">
        <v>13</v>
      </c>
      <c r="I18" s="60"/>
      <c r="J18" s="16"/>
    </row>
    <row r="19" spans="1:10" s="67" customFormat="1" x14ac:dyDescent="0.25">
      <c r="A19" s="57"/>
      <c r="B19" s="61" t="s">
        <v>6</v>
      </c>
      <c r="C19" s="57"/>
      <c r="D19" s="57"/>
      <c r="E19" s="62">
        <f>COUNT(E13:E18)</f>
        <v>5</v>
      </c>
      <c r="F19" s="62"/>
      <c r="G19" s="62">
        <f>COUNT(G13:G18)</f>
        <v>5</v>
      </c>
      <c r="H19" s="62"/>
      <c r="I19" s="62"/>
      <c r="J19" s="16"/>
    </row>
    <row r="20" spans="1:10" s="67" customFormat="1" x14ac:dyDescent="0.25">
      <c r="A20" s="57"/>
      <c r="B20" s="61" t="s">
        <v>7</v>
      </c>
      <c r="C20" s="57"/>
      <c r="D20" s="57"/>
      <c r="E20" s="62">
        <f>AVERAGE(E13:E18)</f>
        <v>3408.5603214778866</v>
      </c>
      <c r="F20" s="62"/>
      <c r="G20" s="62">
        <f>AVERAGE(G13:G18)</f>
        <v>1456.6584153092549</v>
      </c>
      <c r="H20" s="62"/>
      <c r="I20" s="63"/>
      <c r="J20" s="16"/>
    </row>
    <row r="21" spans="1:10" s="67" customFormat="1" x14ac:dyDescent="0.25">
      <c r="A21" s="57"/>
      <c r="B21" s="61" t="s">
        <v>8</v>
      </c>
      <c r="C21" s="57"/>
      <c r="D21" s="57"/>
      <c r="E21" s="62">
        <f>_xlfn.STDEV.P(E13:E18)</f>
        <v>579.8577015738756</v>
      </c>
      <c r="F21" s="62"/>
      <c r="G21" s="62">
        <f>_xlfn.STDEV.P(G13:G18)</f>
        <v>317.90927444107865</v>
      </c>
      <c r="H21" s="62"/>
      <c r="I21" s="63"/>
      <c r="J21" s="41"/>
    </row>
    <row r="22" spans="1:10" s="67" customFormat="1" x14ac:dyDescent="0.25">
      <c r="A22" s="57"/>
      <c r="B22" s="57"/>
      <c r="C22" s="64"/>
      <c r="D22" s="64"/>
      <c r="E22" s="59"/>
      <c r="F22" s="9"/>
      <c r="G22" s="50"/>
      <c r="H22" s="9"/>
      <c r="I22" s="60"/>
      <c r="J22" s="44"/>
    </row>
    <row r="23" spans="1:10" s="67" customFormat="1" x14ac:dyDescent="0.25">
      <c r="A23" s="57">
        <v>6</v>
      </c>
      <c r="B23" s="57">
        <v>20</v>
      </c>
      <c r="C23" s="58">
        <v>43765</v>
      </c>
      <c r="D23" s="58">
        <v>43776</v>
      </c>
      <c r="E23" s="59">
        <v>2485.5737627238418</v>
      </c>
      <c r="F23" s="57" t="s">
        <v>46</v>
      </c>
      <c r="G23" s="42">
        <v>973.19542055806744</v>
      </c>
      <c r="H23" s="66" t="s">
        <v>13</v>
      </c>
      <c r="I23" s="60"/>
      <c r="J23" s="44"/>
    </row>
    <row r="24" spans="1:10" s="67" customFormat="1" x14ac:dyDescent="0.25">
      <c r="A24" s="57">
        <v>7</v>
      </c>
      <c r="B24" s="57">
        <v>20</v>
      </c>
      <c r="C24" s="58">
        <v>43765</v>
      </c>
      <c r="D24" s="58">
        <v>43776</v>
      </c>
      <c r="E24" s="59">
        <v>2559.5185809829381</v>
      </c>
      <c r="F24" s="57" t="s">
        <v>46</v>
      </c>
      <c r="G24" s="42">
        <v>855.28913506849347</v>
      </c>
      <c r="H24" s="66" t="s">
        <v>13</v>
      </c>
      <c r="I24" s="60"/>
      <c r="J24" s="16"/>
    </row>
    <row r="25" spans="1:10" s="67" customFormat="1" x14ac:dyDescent="0.25">
      <c r="A25" s="57">
        <v>8</v>
      </c>
      <c r="B25" s="57">
        <v>20</v>
      </c>
      <c r="C25" s="58">
        <v>43765</v>
      </c>
      <c r="D25" s="58">
        <v>43776</v>
      </c>
      <c r="E25" s="59">
        <v>1785.5654366618255</v>
      </c>
      <c r="F25" s="57" t="s">
        <v>46</v>
      </c>
      <c r="G25" s="42">
        <v>637.21667585489752</v>
      </c>
      <c r="H25" s="66" t="s">
        <v>13</v>
      </c>
      <c r="I25" s="60"/>
      <c r="J25" s="16"/>
    </row>
    <row r="26" spans="1:10" s="67" customFormat="1" x14ac:dyDescent="0.25">
      <c r="A26" s="57">
        <v>9</v>
      </c>
      <c r="B26" s="57">
        <v>20</v>
      </c>
      <c r="C26" s="58">
        <v>43765</v>
      </c>
      <c r="D26" s="58">
        <v>43776</v>
      </c>
      <c r="E26" s="59">
        <v>1646.8141733941193</v>
      </c>
      <c r="F26" s="57" t="s">
        <v>46</v>
      </c>
      <c r="G26" s="42">
        <v>637.03352969439175</v>
      </c>
      <c r="H26" s="66" t="s">
        <v>13</v>
      </c>
      <c r="I26" s="60"/>
      <c r="J26" s="16"/>
    </row>
    <row r="27" spans="1:10" s="67" customFormat="1" x14ac:dyDescent="0.25">
      <c r="A27" s="57">
        <v>10</v>
      </c>
      <c r="B27" s="57">
        <v>20</v>
      </c>
      <c r="C27" s="58">
        <v>43765</v>
      </c>
      <c r="D27" s="58">
        <v>43776</v>
      </c>
      <c r="E27" s="59">
        <v>2075.4904945759808</v>
      </c>
      <c r="F27" s="57" t="s">
        <v>46</v>
      </c>
      <c r="G27" s="42">
        <v>753.53673888823357</v>
      </c>
      <c r="H27" s="66" t="s">
        <v>13</v>
      </c>
      <c r="I27" s="60"/>
      <c r="J27" s="16"/>
    </row>
    <row r="28" spans="1:10" s="67" customFormat="1" x14ac:dyDescent="0.25">
      <c r="A28" s="57"/>
      <c r="B28" s="61" t="s">
        <v>6</v>
      </c>
      <c r="C28" s="57"/>
      <c r="D28" s="57"/>
      <c r="E28" s="62">
        <f>COUNT(E23:E27)</f>
        <v>5</v>
      </c>
      <c r="F28" s="62"/>
      <c r="G28" s="62">
        <f>COUNT(G23:G27)</f>
        <v>5</v>
      </c>
      <c r="H28" s="62"/>
      <c r="I28" s="62"/>
      <c r="J28" s="16"/>
    </row>
    <row r="29" spans="1:10" s="67" customFormat="1" x14ac:dyDescent="0.25">
      <c r="A29" s="57"/>
      <c r="B29" s="61" t="s">
        <v>7</v>
      </c>
      <c r="C29" s="57"/>
      <c r="D29" s="57"/>
      <c r="E29" s="62">
        <f>AVERAGE(E23:E27)</f>
        <v>2110.5924896677411</v>
      </c>
      <c r="F29" s="62"/>
      <c r="G29" s="62">
        <f>AVERAGE(G23:G27)</f>
        <v>771.25430001281677</v>
      </c>
      <c r="H29" s="62"/>
      <c r="I29" s="63"/>
      <c r="J29" s="41"/>
    </row>
    <row r="30" spans="1:10" s="67" customFormat="1" x14ac:dyDescent="0.25">
      <c r="A30" s="57"/>
      <c r="B30" s="61" t="s">
        <v>8</v>
      </c>
      <c r="C30" s="57"/>
      <c r="D30" s="57"/>
      <c r="E30" s="62">
        <f>_xlfn.STDEV.P(E23:E27)</f>
        <v>364.44770612449855</v>
      </c>
      <c r="F30" s="62"/>
      <c r="G30" s="62">
        <f>_xlfn.STDEV.P(G23:G27)</f>
        <v>129.72068571887903</v>
      </c>
      <c r="H30" s="62"/>
      <c r="I30" s="63"/>
      <c r="J30" s="44"/>
    </row>
    <row r="31" spans="1:10" s="67" customFormat="1" x14ac:dyDescent="0.25">
      <c r="A31" s="57"/>
      <c r="B31" s="61"/>
      <c r="C31" s="57"/>
      <c r="D31" s="57"/>
      <c r="E31" s="57"/>
      <c r="F31" s="57"/>
      <c r="G31" s="62"/>
      <c r="H31" s="68"/>
      <c r="I31" s="59"/>
      <c r="J31" s="44"/>
    </row>
    <row r="32" spans="1:10" s="67" customFormat="1" x14ac:dyDescent="0.25">
      <c r="A32" s="43">
        <v>18</v>
      </c>
      <c r="B32" s="57">
        <v>30</v>
      </c>
      <c r="C32" s="58">
        <v>43612</v>
      </c>
      <c r="D32" s="58">
        <v>43676</v>
      </c>
      <c r="E32" s="65">
        <v>1195.502160717607</v>
      </c>
      <c r="F32" s="57" t="s">
        <v>41</v>
      </c>
      <c r="G32" s="59">
        <v>567</v>
      </c>
      <c r="H32" s="66" t="s">
        <v>41</v>
      </c>
      <c r="I32" s="59"/>
      <c r="J32" s="72"/>
    </row>
    <row r="33" spans="1:10" s="67" customFormat="1" x14ac:dyDescent="0.25">
      <c r="A33" s="43">
        <v>19</v>
      </c>
      <c r="B33" s="57">
        <v>30</v>
      </c>
      <c r="C33" s="58">
        <v>43612</v>
      </c>
      <c r="D33" s="58">
        <v>43676</v>
      </c>
      <c r="E33" s="65">
        <v>1142.649865034972</v>
      </c>
      <c r="F33" s="57" t="s">
        <v>41</v>
      </c>
      <c r="G33" s="69">
        <v>592</v>
      </c>
      <c r="H33" s="66" t="s">
        <v>41</v>
      </c>
      <c r="I33" s="59"/>
      <c r="J33" s="72"/>
    </row>
    <row r="34" spans="1:10" s="67" customFormat="1" x14ac:dyDescent="0.25">
      <c r="A34" s="43">
        <v>20</v>
      </c>
      <c r="B34" s="57">
        <v>30</v>
      </c>
      <c r="C34" s="58">
        <v>43612</v>
      </c>
      <c r="D34" s="58">
        <v>43676</v>
      </c>
      <c r="E34" s="65">
        <v>1669.9441640859668</v>
      </c>
      <c r="F34" s="57" t="s">
        <v>41</v>
      </c>
      <c r="G34" s="69">
        <v>1120.5358070500999</v>
      </c>
      <c r="H34" s="66" t="s">
        <v>41</v>
      </c>
      <c r="I34" s="59"/>
      <c r="J34" s="72"/>
    </row>
    <row r="35" spans="1:10" s="67" customFormat="1" x14ac:dyDescent="0.25">
      <c r="A35" s="43">
        <v>21</v>
      </c>
      <c r="B35" s="57">
        <v>30</v>
      </c>
      <c r="C35" s="58">
        <v>43612</v>
      </c>
      <c r="D35" s="58">
        <v>43676</v>
      </c>
      <c r="E35" s="65">
        <v>937.61791621423538</v>
      </c>
      <c r="F35" s="57" t="s">
        <v>41</v>
      </c>
      <c r="G35" s="69">
        <v>913.09472717762446</v>
      </c>
      <c r="H35" s="66" t="s">
        <v>41</v>
      </c>
      <c r="I35" s="59"/>
      <c r="J35" s="72"/>
    </row>
    <row r="36" spans="1:10" s="67" customFormat="1" x14ac:dyDescent="0.25">
      <c r="A36" s="57">
        <v>11</v>
      </c>
      <c r="B36" s="57">
        <v>30</v>
      </c>
      <c r="C36" s="58">
        <v>43765</v>
      </c>
      <c r="D36" s="58">
        <v>43776</v>
      </c>
      <c r="E36" s="59">
        <v>1948.8691047927734</v>
      </c>
      <c r="F36" s="57" t="s">
        <v>46</v>
      </c>
      <c r="G36" s="42">
        <v>865.48527824783832</v>
      </c>
      <c r="H36" s="66" t="s">
        <v>13</v>
      </c>
      <c r="I36" s="59"/>
      <c r="J36" s="72"/>
    </row>
    <row r="37" spans="1:10" s="67" customFormat="1" x14ac:dyDescent="0.25">
      <c r="A37" s="57">
        <v>12</v>
      </c>
      <c r="B37" s="57">
        <v>30</v>
      </c>
      <c r="C37" s="58">
        <v>43765</v>
      </c>
      <c r="D37" s="58">
        <v>43776</v>
      </c>
      <c r="E37" s="59">
        <v>1368.6425990345797</v>
      </c>
      <c r="F37" s="57" t="s">
        <v>46</v>
      </c>
      <c r="G37" s="42">
        <v>499.3028307702337</v>
      </c>
      <c r="H37" s="66" t="s">
        <v>13</v>
      </c>
      <c r="I37" s="59"/>
      <c r="J37" s="72"/>
    </row>
    <row r="38" spans="1:10" s="67" customFormat="1" x14ac:dyDescent="0.25">
      <c r="A38" s="57">
        <v>13</v>
      </c>
      <c r="B38" s="57">
        <v>30</v>
      </c>
      <c r="C38" s="58">
        <v>43765</v>
      </c>
      <c r="D38" s="58">
        <v>43776</v>
      </c>
      <c r="E38" s="59">
        <v>1554.8600044348495</v>
      </c>
      <c r="F38" s="57" t="s">
        <v>46</v>
      </c>
      <c r="G38" s="42">
        <v>780.20233662995633</v>
      </c>
      <c r="H38" s="66" t="s">
        <v>13</v>
      </c>
      <c r="I38" s="59"/>
      <c r="J38" s="72"/>
    </row>
    <row r="39" spans="1:10" s="67" customFormat="1" x14ac:dyDescent="0.25">
      <c r="A39" s="57"/>
      <c r="B39" s="61" t="s">
        <v>6</v>
      </c>
      <c r="C39" s="57"/>
      <c r="D39" s="57"/>
      <c r="E39" s="62">
        <f>COUNT(E32:E38)</f>
        <v>7</v>
      </c>
      <c r="F39" s="62"/>
      <c r="G39" s="62">
        <f>COUNT(G32:G38)</f>
        <v>7</v>
      </c>
      <c r="H39" s="62"/>
      <c r="I39" s="62"/>
      <c r="J39" s="72"/>
    </row>
    <row r="40" spans="1:10" s="67" customFormat="1" x14ac:dyDescent="0.25">
      <c r="A40" s="57"/>
      <c r="B40" s="61" t="s">
        <v>7</v>
      </c>
      <c r="C40" s="57"/>
      <c r="D40" s="57"/>
      <c r="E40" s="62">
        <f>AVERAGE(E32:E38)</f>
        <v>1402.5836877592833</v>
      </c>
      <c r="F40" s="62"/>
      <c r="G40" s="62">
        <f>AVERAGE(G32:G38)</f>
        <v>762.51728283939326</v>
      </c>
      <c r="H40" s="62"/>
      <c r="I40" s="63"/>
      <c r="J40" s="72"/>
    </row>
    <row r="41" spans="1:10" s="67" customFormat="1" x14ac:dyDescent="0.25">
      <c r="A41" s="57"/>
      <c r="B41" s="61" t="s">
        <v>8</v>
      </c>
      <c r="C41" s="57"/>
      <c r="D41" s="57"/>
      <c r="E41" s="62">
        <f>_xlfn.STDEV.P(E32:E38)</f>
        <v>320.9118648555912</v>
      </c>
      <c r="F41" s="62"/>
      <c r="G41" s="62">
        <f>_xlfn.STDEV.P(G32:G38)</f>
        <v>206.44992441660429</v>
      </c>
      <c r="H41" s="62"/>
      <c r="I41" s="63"/>
      <c r="J41" s="72"/>
    </row>
    <row r="42" spans="1:10" s="67" customFormat="1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72"/>
    </row>
    <row r="43" spans="1:10" s="67" customFormat="1" x14ac:dyDescent="0.25">
      <c r="A43" s="57">
        <v>14</v>
      </c>
      <c r="B43" s="43">
        <v>45</v>
      </c>
      <c r="C43" s="58">
        <v>43612</v>
      </c>
      <c r="D43" s="58">
        <v>43676</v>
      </c>
      <c r="E43" s="65">
        <v>365.15095864121929</v>
      </c>
      <c r="F43" s="66" t="s">
        <v>41</v>
      </c>
      <c r="G43" s="59">
        <v>548.99560769016682</v>
      </c>
      <c r="H43" s="66" t="s">
        <v>41</v>
      </c>
      <c r="I43" s="59"/>
      <c r="J43" s="72"/>
    </row>
    <row r="44" spans="1:10" s="67" customFormat="1" x14ac:dyDescent="0.25">
      <c r="A44" s="57">
        <v>15</v>
      </c>
      <c r="B44" s="43">
        <v>45</v>
      </c>
      <c r="C44" s="58">
        <v>43612</v>
      </c>
      <c r="D44" s="58">
        <v>43676</v>
      </c>
      <c r="E44" s="65">
        <v>588.69265507255079</v>
      </c>
      <c r="F44" s="66" t="s">
        <v>41</v>
      </c>
      <c r="G44" s="69">
        <v>435.47286694886998</v>
      </c>
      <c r="H44" s="66" t="s">
        <v>41</v>
      </c>
      <c r="I44" s="59"/>
      <c r="J44" s="72"/>
    </row>
    <row r="45" spans="1:10" s="67" customFormat="1" x14ac:dyDescent="0.25">
      <c r="A45" s="57">
        <v>16</v>
      </c>
      <c r="B45" s="43">
        <v>45</v>
      </c>
      <c r="C45" s="58">
        <v>43612</v>
      </c>
      <c r="D45" s="58">
        <v>43676</v>
      </c>
      <c r="E45" s="65">
        <v>593.2016895098526</v>
      </c>
      <c r="F45" s="66" t="s">
        <v>41</v>
      </c>
      <c r="G45" s="70">
        <v>684.32605229849503</v>
      </c>
      <c r="H45" s="66" t="s">
        <v>41</v>
      </c>
      <c r="I45" s="59"/>
      <c r="J45" s="72"/>
    </row>
    <row r="46" spans="1:10" s="67" customFormat="1" x14ac:dyDescent="0.25">
      <c r="A46" s="57">
        <v>17</v>
      </c>
      <c r="B46" s="43">
        <v>45</v>
      </c>
      <c r="C46" s="58">
        <v>43612</v>
      </c>
      <c r="D46" s="58">
        <v>43676</v>
      </c>
      <c r="E46" s="65">
        <v>443.0139137612739</v>
      </c>
      <c r="F46" s="66" t="s">
        <v>41</v>
      </c>
      <c r="G46" s="59">
        <v>725.80741791332912</v>
      </c>
      <c r="H46" s="66" t="s">
        <v>41</v>
      </c>
      <c r="I46" s="59"/>
      <c r="J46" s="72"/>
    </row>
    <row r="47" spans="1:10" s="67" customFormat="1" x14ac:dyDescent="0.25">
      <c r="A47" s="57">
        <v>4</v>
      </c>
      <c r="B47" s="43">
        <v>45</v>
      </c>
      <c r="C47" s="58">
        <v>43765</v>
      </c>
      <c r="D47" s="58">
        <v>43776</v>
      </c>
      <c r="E47" s="59">
        <v>560.72237724705826</v>
      </c>
      <c r="F47" s="57" t="s">
        <v>46</v>
      </c>
      <c r="G47" s="42">
        <v>184.23377459900578</v>
      </c>
      <c r="H47" s="66" t="s">
        <v>13</v>
      </c>
      <c r="I47" s="59"/>
      <c r="J47" s="72"/>
    </row>
    <row r="48" spans="1:10" s="67" customFormat="1" x14ac:dyDescent="0.25">
      <c r="A48" s="57">
        <v>5</v>
      </c>
      <c r="B48" s="43">
        <v>45</v>
      </c>
      <c r="C48" s="58">
        <v>43765</v>
      </c>
      <c r="D48" s="58">
        <v>43776</v>
      </c>
      <c r="E48" s="59">
        <v>686.56589985559765</v>
      </c>
      <c r="F48" s="57" t="s">
        <v>46</v>
      </c>
      <c r="G48" s="42">
        <v>272.63078845501968</v>
      </c>
      <c r="H48" s="66" t="s">
        <v>13</v>
      </c>
      <c r="I48" s="59"/>
      <c r="J48" s="72"/>
    </row>
    <row r="49" spans="1:17" s="67" customFormat="1" x14ac:dyDescent="0.25">
      <c r="A49" s="57"/>
      <c r="B49" s="61" t="s">
        <v>6</v>
      </c>
      <c r="C49" s="57"/>
      <c r="D49" s="57"/>
      <c r="E49" s="62">
        <f>COUNT(E43:E48)</f>
        <v>6</v>
      </c>
      <c r="F49" s="57"/>
      <c r="G49" s="62">
        <f>COUNT(G43:G48)</f>
        <v>6</v>
      </c>
      <c r="H49" s="57"/>
      <c r="I49" s="62"/>
      <c r="J49" s="72"/>
    </row>
    <row r="50" spans="1:17" s="67" customFormat="1" x14ac:dyDescent="0.25">
      <c r="A50" s="57"/>
      <c r="B50" s="61" t="s">
        <v>7</v>
      </c>
      <c r="C50" s="57"/>
      <c r="D50" s="57"/>
      <c r="E50" s="62">
        <f>AVERAGE(E43:E48)</f>
        <v>539.55791568125881</v>
      </c>
      <c r="F50" s="57"/>
      <c r="G50" s="62">
        <f>AVERAGE(G43:G48)</f>
        <v>475.24441798414773</v>
      </c>
      <c r="H50" s="57"/>
      <c r="I50" s="63"/>
      <c r="J50" s="72"/>
    </row>
    <row r="51" spans="1:17" s="67" customFormat="1" x14ac:dyDescent="0.25">
      <c r="A51" s="57"/>
      <c r="B51" s="61" t="s">
        <v>8</v>
      </c>
      <c r="C51" s="57"/>
      <c r="D51" s="57"/>
      <c r="E51" s="62">
        <f>_xlfn.STDEV.P(E43:E48)</f>
        <v>105.74315572862427</v>
      </c>
      <c r="F51" s="57"/>
      <c r="G51" s="62">
        <f>_xlfn.STDEV.P(G43:G48)</f>
        <v>199.69035965308689</v>
      </c>
      <c r="H51" s="57"/>
      <c r="I51" s="63"/>
      <c r="J51" s="72"/>
    </row>
    <row r="52" spans="1:17" s="67" customFormat="1" x14ac:dyDescent="0.25">
      <c r="J52" s="72"/>
    </row>
    <row r="53" spans="1:17" s="67" customFormat="1" x14ac:dyDescent="0.25">
      <c r="A53" s="57">
        <v>18</v>
      </c>
      <c r="B53" s="43">
        <v>60</v>
      </c>
      <c r="C53" s="58">
        <v>43612</v>
      </c>
      <c r="D53" s="58">
        <v>43676</v>
      </c>
      <c r="E53" s="65">
        <v>282</v>
      </c>
      <c r="F53" s="66" t="s">
        <v>41</v>
      </c>
      <c r="G53" s="59">
        <v>123</v>
      </c>
      <c r="H53" s="66" t="s">
        <v>41</v>
      </c>
      <c r="I53" s="59"/>
      <c r="J53" s="72"/>
      <c r="M53" s="68"/>
      <c r="N53" s="68"/>
      <c r="O53" s="68"/>
      <c r="P53" s="68"/>
      <c r="Q53" s="68"/>
    </row>
    <row r="54" spans="1:17" s="67" customFormat="1" x14ac:dyDescent="0.25">
      <c r="A54" s="57">
        <v>19</v>
      </c>
      <c r="B54" s="43">
        <v>60</v>
      </c>
      <c r="C54" s="58">
        <v>43612</v>
      </c>
      <c r="D54" s="58">
        <v>43676</v>
      </c>
      <c r="E54" s="65">
        <v>394</v>
      </c>
      <c r="F54" s="66" t="s">
        <v>41</v>
      </c>
      <c r="G54" s="69">
        <v>187</v>
      </c>
      <c r="H54" s="66" t="s">
        <v>41</v>
      </c>
      <c r="I54" s="59"/>
      <c r="J54" s="72"/>
      <c r="M54" s="68"/>
      <c r="N54" s="68"/>
      <c r="O54" s="68"/>
      <c r="P54" s="68"/>
      <c r="Q54" s="68"/>
    </row>
    <row r="55" spans="1:17" s="67" customFormat="1" x14ac:dyDescent="0.25">
      <c r="A55" s="57">
        <v>20</v>
      </c>
      <c r="B55" s="43">
        <v>60</v>
      </c>
      <c r="C55" s="58">
        <v>43612</v>
      </c>
      <c r="D55" s="58">
        <v>43676</v>
      </c>
      <c r="E55" s="65">
        <v>195</v>
      </c>
      <c r="F55" s="66" t="s">
        <v>41</v>
      </c>
      <c r="G55" s="70">
        <v>200</v>
      </c>
      <c r="H55" s="66" t="s">
        <v>41</v>
      </c>
      <c r="I55" s="59"/>
      <c r="J55" s="72"/>
    </row>
    <row r="56" spans="1:17" s="67" customFormat="1" x14ac:dyDescent="0.25">
      <c r="A56" s="57">
        <v>21</v>
      </c>
      <c r="B56" s="43">
        <v>60</v>
      </c>
      <c r="C56" s="58">
        <v>43612</v>
      </c>
      <c r="D56" s="58">
        <v>43676</v>
      </c>
      <c r="E56" s="65">
        <v>130</v>
      </c>
      <c r="F56" s="66" t="s">
        <v>41</v>
      </c>
      <c r="G56" s="59">
        <v>280</v>
      </c>
      <c r="H56" s="66" t="s">
        <v>41</v>
      </c>
      <c r="I56" s="59"/>
      <c r="J56" s="72"/>
    </row>
    <row r="57" spans="1:17" s="67" customFormat="1" x14ac:dyDescent="0.25">
      <c r="E57" s="62">
        <f>COUNT(E53:E56)</f>
        <v>4</v>
      </c>
      <c r="G57" s="62">
        <f>COUNT(G53:G56)</f>
        <v>4</v>
      </c>
      <c r="J57" s="72"/>
    </row>
    <row r="58" spans="1:17" s="67" customFormat="1" x14ac:dyDescent="0.25">
      <c r="E58" s="62">
        <f>AVERAGE(E53:E56)</f>
        <v>250.25</v>
      </c>
      <c r="G58" s="62">
        <f>AVERAGE(G53:G56)</f>
        <v>197.5</v>
      </c>
      <c r="J58" s="72"/>
    </row>
    <row r="59" spans="1:17" s="67" customFormat="1" x14ac:dyDescent="0.25">
      <c r="E59" s="62">
        <f>_xlfn.STDEV.P(E53:E56)</f>
        <v>98.975691460075183</v>
      </c>
      <c r="G59" s="62">
        <f>_xlfn.STDEV.P(G53:G56)</f>
        <v>55.841292964973512</v>
      </c>
      <c r="J59" s="72"/>
    </row>
    <row r="60" spans="1:17" s="67" customFormat="1" x14ac:dyDescent="0.25">
      <c r="J60" s="72"/>
    </row>
    <row r="61" spans="1:17" s="67" customFormat="1" x14ac:dyDescent="0.25">
      <c r="J61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Plasma</vt:lpstr>
      <vt:lpstr>Brain</vt:lpstr>
      <vt:lpstr>Liver</vt:lpstr>
      <vt:lpstr>Kidney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Donna Apelbaum</cp:lastModifiedBy>
  <dcterms:created xsi:type="dcterms:W3CDTF">2021-04-18T10:07:05Z</dcterms:created>
  <dcterms:modified xsi:type="dcterms:W3CDTF">2021-04-20T09:06:31Z</dcterms:modified>
</cp:coreProperties>
</file>