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gentbe.sharepoint.com/teams/GE31_TMP01878/Gedeelde documenten/M1_CSF cfRRBS/Manuscript/Supplementary/"/>
    </mc:Choice>
  </mc:AlternateContent>
  <xr:revisionPtr revIDLastSave="4" documentId="8_{6418D712-2D65-484D-B660-6529F0D62057}" xr6:coauthVersionLast="47" xr6:coauthVersionMax="47" xr10:uidLastSave="{8ACF0C96-F150-4710-847C-BCE8F47B9E90}"/>
  <bookViews>
    <workbookView xWindow="-108" yWindow="-108" windowWidth="23256" windowHeight="12576" xr2:uid="{8472765C-3313-48E3-A9F3-4C06A84E73C5}"/>
  </bookViews>
  <sheets>
    <sheet name="Sample_information" sheetId="1" r:id="rId1"/>
  </sheets>
  <definedNames>
    <definedName name="_xlnm._FilterDatabase" localSheetId="0" hidden="1">Sample_information!$A$1:$S$1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" i="1" l="1"/>
  <c r="S5" i="1"/>
  <c r="S4" i="1"/>
  <c r="S6" i="1"/>
  <c r="S7" i="1"/>
  <c r="S8" i="1"/>
  <c r="S9" i="1"/>
  <c r="S10" i="1"/>
  <c r="S11" i="1"/>
  <c r="S13" i="1"/>
  <c r="S12" i="1"/>
  <c r="S14" i="1"/>
  <c r="S15" i="1"/>
  <c r="S17" i="1"/>
  <c r="S16" i="1"/>
  <c r="S19" i="1"/>
  <c r="S18" i="1"/>
  <c r="S21" i="1"/>
  <c r="S20" i="1"/>
  <c r="S23" i="1"/>
  <c r="S22" i="1"/>
  <c r="S25" i="1"/>
  <c r="S24" i="1"/>
  <c r="S26" i="1"/>
  <c r="S27" i="1"/>
  <c r="S28" i="1"/>
  <c r="S29" i="1"/>
  <c r="S30" i="1"/>
  <c r="S31" i="1"/>
  <c r="S32" i="1"/>
  <c r="S33" i="1"/>
  <c r="S2" i="1"/>
  <c r="L32" i="1"/>
  <c r="O32" i="1" s="1"/>
  <c r="L33" i="1"/>
  <c r="O33" i="1" s="1"/>
  <c r="L31" i="1"/>
  <c r="O31" i="1" s="1"/>
  <c r="L3" i="1" l="1"/>
  <c r="O3" i="1" s="1"/>
  <c r="L30" i="1"/>
  <c r="O30" i="1" s="1"/>
  <c r="L29" i="1"/>
  <c r="O29" i="1" s="1"/>
  <c r="L28" i="1"/>
  <c r="O28" i="1" s="1"/>
  <c r="L27" i="1"/>
  <c r="O27" i="1" s="1"/>
  <c r="L26" i="1"/>
  <c r="O26" i="1" s="1"/>
  <c r="L24" i="1"/>
  <c r="O24" i="1" s="1"/>
  <c r="L25" i="1"/>
  <c r="O25" i="1" s="1"/>
  <c r="L22" i="1"/>
  <c r="O22" i="1" s="1"/>
  <c r="L23" i="1"/>
  <c r="O23" i="1" s="1"/>
  <c r="L20" i="1"/>
  <c r="O20" i="1" s="1"/>
  <c r="L21" i="1"/>
  <c r="O21" i="1" s="1"/>
  <c r="L18" i="1"/>
  <c r="O18" i="1" s="1"/>
  <c r="L19" i="1"/>
  <c r="O19" i="1" s="1"/>
  <c r="L16" i="1"/>
  <c r="O16" i="1" s="1"/>
  <c r="L17" i="1"/>
  <c r="O17" i="1" s="1"/>
  <c r="L15" i="1"/>
  <c r="O15" i="1" s="1"/>
  <c r="L14" i="1"/>
  <c r="O14" i="1" s="1"/>
  <c r="L12" i="1"/>
  <c r="O12" i="1" s="1"/>
  <c r="L13" i="1"/>
  <c r="O13" i="1" s="1"/>
  <c r="L11" i="1"/>
  <c r="O11" i="1" s="1"/>
  <c r="L10" i="1"/>
  <c r="O10" i="1" s="1"/>
  <c r="L9" i="1"/>
  <c r="O9" i="1" s="1"/>
  <c r="L8" i="1"/>
  <c r="O8" i="1" s="1"/>
  <c r="L7" i="1"/>
  <c r="O7" i="1" s="1"/>
  <c r="L6" i="1"/>
  <c r="O6" i="1" s="1"/>
  <c r="L4" i="1"/>
  <c r="O4" i="1" s="1"/>
  <c r="L5" i="1"/>
  <c r="O5" i="1" s="1"/>
  <c r="L2" i="1"/>
  <c r="O2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4973C7-AE4D-43CA-BD80-51E030BDD637}" keepAlive="1" name="Query - deconv_CSF_suppl" description="Verbinding maken met de query deconv_CSF_suppl in de werkmap." type="5" refreshedVersion="0" background="1" saveData="1">
    <dbPr connection="Provider=Microsoft.Mashup.OleDb.1;Data Source=$Workbook$;Location=deconv_CSF_suppl;Extended Properties=&quot;&quot;" command="SELECT * FROM [deconv_CSF_suppl]"/>
  </connection>
  <connection id="2" xr16:uid="{79AC00E4-13F3-43EB-BBFF-563A853465DC}" keepAlive="1" name="Query - deconv_CSF_suppl (2)" description="Verbinding maken met de query deconv_CSF_suppl (2) in de werkmap." type="5" refreshedVersion="0" background="1" saveData="1">
    <dbPr connection="Provider=Microsoft.Mashup.OleDb.1;Data Source=$Workbook$;Location=&quot;deconv_CSF_suppl (2)&quot;;Extended Properties=&quot;&quot;" command="SELECT * FROM [deconv_CSF_suppl (2)]"/>
  </connection>
  <connection id="3" xr16:uid="{57D502E9-E3A3-44F6-8AB8-763C76FC55B9}" keepAlive="1" name="Query - deconv_CSF_suppl (3)" description="Verbinding maken met de query deconv_CSF_suppl (3) in de werkmap." type="5" refreshedVersion="0" background="1" saveData="1">
    <dbPr connection="Provider=Microsoft.Mashup.OleDb.1;Data Source=$Workbook$;Location=&quot;deconv_CSF_suppl (3)&quot;;Extended Properties=&quot;&quot;" command="SELECT * FROM [deconv_CSF_suppl (3)]"/>
  </connection>
  <connection id="4" xr16:uid="{2807E90E-7DB3-40A1-B622-E8D7D63C9316}" keepAlive="1" name="Query - deconvolution_results" description="Verbinding maken met de query deconvolution_results in de werkmap." type="5" refreshedVersion="0" background="1" saveData="1">
    <dbPr connection="Provider=Microsoft.Mashup.OleDb.1;Data Source=$Workbook$;Location=deconvolution_results;Extended Properties=&quot;&quot;" command="SELECT * FROM [deconvolution_results]"/>
  </connection>
  <connection id="5" xr16:uid="{8339E187-28D2-405D-9458-95ACE9D78B7A}" keepAlive="1" name="Query - deconvolution_results (2)" description="Verbinding maken met de query deconvolution_results (2) in de werkmap." type="5" refreshedVersion="0" background="1" saveData="1">
    <dbPr connection="Provider=Microsoft.Mashup.OleDb.1;Data Source=$Workbook$;Location=&quot;deconvolution_results (2)&quot;;Extended Properties=&quot;&quot;" command="SELECT * FROM [deconvolution_results (2)]"/>
  </connection>
</connections>
</file>

<file path=xl/sharedStrings.xml><?xml version="1.0" encoding="utf-8"?>
<sst xmlns="http://schemas.openxmlformats.org/spreadsheetml/2006/main" count="310" uniqueCount="120">
  <si>
    <t>Donor</t>
  </si>
  <si>
    <t>Centrifuged</t>
  </si>
  <si>
    <t>Correct</t>
  </si>
  <si>
    <t>TS_below_limit</t>
  </si>
  <si>
    <t>tumor_diameter_mm</t>
  </si>
  <si>
    <t>Notes</t>
  </si>
  <si>
    <t>V17-XJIL</t>
  </si>
  <si>
    <t>DNA054191</t>
  </si>
  <si>
    <t>No</t>
  </si>
  <si>
    <t>MB</t>
  </si>
  <si>
    <t>NO</t>
  </si>
  <si>
    <t>185_ID1_1</t>
  </si>
  <si>
    <t>Yes</t>
  </si>
  <si>
    <t>clear</t>
  </si>
  <si>
    <t>Not fresh, unknown time between collection and processing</t>
  </si>
  <si>
    <t>DNA054192</t>
  </si>
  <si>
    <t>185_ID1_2</t>
  </si>
  <si>
    <t>V17-24FR</t>
  </si>
  <si>
    <t>DNA054197</t>
  </si>
  <si>
    <t>LGG</t>
  </si>
  <si>
    <t>185_ID2_1</t>
  </si>
  <si>
    <t>V17-BW1X</t>
  </si>
  <si>
    <t>DNA054198</t>
  </si>
  <si>
    <t>185_ID2_2</t>
  </si>
  <si>
    <t>V17-7U5H</t>
  </si>
  <si>
    <t>DNA054203</t>
  </si>
  <si>
    <t>185_ID3_1</t>
  </si>
  <si>
    <t>V17-1BKG</t>
  </si>
  <si>
    <t>DNA054204</t>
  </si>
  <si>
    <t>185_ID3_2</t>
  </si>
  <si>
    <t>V17-Q24B</t>
  </si>
  <si>
    <t>DNA054209</t>
  </si>
  <si>
    <t>EPN</t>
  </si>
  <si>
    <t>YES</t>
  </si>
  <si>
    <t>185_ID4_1</t>
  </si>
  <si>
    <t>V17-4A1Q</t>
  </si>
  <si>
    <t>DNA054210</t>
  </si>
  <si>
    <t>185_ID4_2</t>
  </si>
  <si>
    <t>V17-F21N</t>
  </si>
  <si>
    <t>DNA055007</t>
  </si>
  <si>
    <t>185_ID5_1</t>
  </si>
  <si>
    <t>V17-NE8T</t>
  </si>
  <si>
    <t>DNA055008</t>
  </si>
  <si>
    <t>185_ID5_2</t>
  </si>
  <si>
    <t>V17-FD6D</t>
  </si>
  <si>
    <t>DNA055013</t>
  </si>
  <si>
    <t>PLEX</t>
  </si>
  <si>
    <t>185_ID6_1</t>
  </si>
  <si>
    <t>V17-5P4M</t>
  </si>
  <si>
    <t>DNA055014</t>
  </si>
  <si>
    <t>185_ID6_2</t>
  </si>
  <si>
    <t>DNA061695</t>
  </si>
  <si>
    <t>264_ID7_1</t>
  </si>
  <si>
    <t>V17-8K9D</t>
  </si>
  <si>
    <t>DNA061696</t>
  </si>
  <si>
    <t>264_ID7_2</t>
  </si>
  <si>
    <t>V17-WEV2</t>
  </si>
  <si>
    <t>DNA061697</t>
  </si>
  <si>
    <t>264_ID8_1</t>
  </si>
  <si>
    <t>V17-QXNA</t>
  </si>
  <si>
    <t>DNA061698</t>
  </si>
  <si>
    <t>264_ID8_2</t>
  </si>
  <si>
    <t>yes</t>
  </si>
  <si>
    <t>DNA061699</t>
  </si>
  <si>
    <t>264_ID9_1</t>
  </si>
  <si>
    <t>V17-8LS4</t>
  </si>
  <si>
    <t>DNA061700</t>
  </si>
  <si>
    <t>264_ID9_2</t>
  </si>
  <si>
    <t>V17-LEEM</t>
  </si>
  <si>
    <t>DNA080826</t>
  </si>
  <si>
    <t>526_D10_1</t>
  </si>
  <si>
    <t>bloody</t>
  </si>
  <si>
    <t>V17-52F5</t>
  </si>
  <si>
    <t>DNA080827</t>
  </si>
  <si>
    <t>526_D10_2</t>
  </si>
  <si>
    <t>V17-BNGP</t>
  </si>
  <si>
    <t>DNA080828</t>
  </si>
  <si>
    <t>526_D11_1</t>
  </si>
  <si>
    <t>slightly bloody</t>
  </si>
  <si>
    <t>V17-XXKK</t>
  </si>
  <si>
    <t>DNA080829</t>
  </si>
  <si>
    <t>526_D11_2</t>
  </si>
  <si>
    <t>V17-MSP6</t>
  </si>
  <si>
    <t>DNA082217</t>
  </si>
  <si>
    <t>526_D12_1</t>
  </si>
  <si>
    <t>DNA083037</t>
  </si>
  <si>
    <t>526_D12_2</t>
  </si>
  <si>
    <t>DNA086728</t>
  </si>
  <si>
    <t>593_D13_1</t>
  </si>
  <si>
    <t>DNA086729</t>
  </si>
  <si>
    <t>593_D14_1</t>
  </si>
  <si>
    <t>DNA086731</t>
  </si>
  <si>
    <t>593_D15_1</t>
  </si>
  <si>
    <t>DNA089977</t>
  </si>
  <si>
    <t>631_D16_1</t>
  </si>
  <si>
    <t>DNA089978</t>
  </si>
  <si>
    <t>631_D17_1</t>
  </si>
  <si>
    <t>Biobank_patient_ID</t>
  </si>
  <si>
    <t>Biobank_Sample_ID</t>
  </si>
  <si>
    <t>cfDNA_fraction(%)</t>
  </si>
  <si>
    <t>cfRRBS_input(ng)</t>
  </si>
  <si>
    <t>Diagnosis(group)</t>
  </si>
  <si>
    <t>Sequencing_ID</t>
  </si>
  <si>
    <t>Volume_CSF_ml</t>
  </si>
  <si>
    <t>frozen_before_centrifugation</t>
  </si>
  <si>
    <t>DNA/ml_CSF(ng)</t>
  </si>
  <si>
    <t>CSF_macroscopically_clear</t>
  </si>
  <si>
    <t>100(irregular_large)</t>
  </si>
  <si>
    <t>Total_cfDNA_CSF(ng)</t>
  </si>
  <si>
    <t>Total_DNA_CSF(ng)</t>
  </si>
  <si>
    <t>ATRT</t>
  </si>
  <si>
    <t>DMG</t>
  </si>
  <si>
    <t>CPH</t>
  </si>
  <si>
    <t>DNA102082</t>
  </si>
  <si>
    <t>DNA102083</t>
  </si>
  <si>
    <t>DNA102084</t>
  </si>
  <si>
    <t>815_D18_1</t>
  </si>
  <si>
    <t>815_D20_3</t>
  </si>
  <si>
    <t>815_D19_2</t>
  </si>
  <si>
    <t>overschot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</si>
</sst>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164" fontId="3" fillId="0" borderId="0" xfId="0" applyNumberFormat="1" applyFont="1"/>
    <xf numFmtId="165" fontId="0" fillId="0" borderId="0" xfId="0" applyNumberFormat="1"/>
    <xf numFmtId="0" fontId="4" fillId="0" borderId="0" xfId="0" applyFont="1"/>
    <xf numFmtId="0" fontId="5" fillId="0" borderId="0" xfId="0" applyFont="1"/>
    <xf numFmtId="164" fontId="4" fillId="0" borderId="0" xfId="0" applyNumberFormat="1" applyFont="1"/>
    <xf numFmtId="0" fontId="1" fillId="0" borderId="0" xfId="0" applyFont="1"/>
    <xf numFmtId="0" fontId="2" fillId="0" borderId="0" xfId="0" applyFont="1"/>
    <xf numFmtId="2" fontId="0" fillId="0" borderId="0" xfId="0" applyNumberFormat="1" applyAlignment="1">
      <alignment horizontal="right"/>
    </xf>
    <xf numFmtId="2" fontId="5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D603-0D97-403E-BF8C-6B6B35E9BFFE}">
  <dimension ref="A1:S43"/>
  <sheetViews>
    <sheetView tabSelected="1" topLeftCell="K1" workbookViewId="0">
      <selection activeCell="R33" sqref="R33"/>
    </sheetView>
  </sheetViews>
  <sheetFormatPr defaultRowHeight="14.4" x14ac:dyDescent="0.3"/>
  <cols>
    <col min="1" max="1" width="6.21875" bestFit="1" customWidth="1"/>
    <col min="2" max="2" width="17.88671875" bestFit="1" customWidth="1"/>
    <col min="3" max="3" width="18.109375" bestFit="1" customWidth="1"/>
    <col min="4" max="4" width="13.6640625" bestFit="1" customWidth="1"/>
    <col min="5" max="5" width="10.88671875" bestFit="1" customWidth="1"/>
    <col min="6" max="6" width="16.77734375" bestFit="1" customWidth="1"/>
    <col min="7" max="7" width="15.88671875" bestFit="1" customWidth="1"/>
    <col min="8" max="8" width="15.33203125" bestFit="1" customWidth="1"/>
    <col min="9" max="9" width="7.109375" bestFit="1" customWidth="1"/>
    <col min="10" max="10" width="13.88671875" bestFit="1" customWidth="1"/>
    <col min="11" max="11" width="17.6640625" bestFit="1" customWidth="1"/>
    <col min="12" max="12" width="19.21875" bestFit="1" customWidth="1"/>
    <col min="13" max="13" width="14.77734375" bestFit="1" customWidth="1"/>
    <col min="14" max="14" width="26.21875" bestFit="1" customWidth="1"/>
    <col min="15" max="15" width="15.33203125" bestFit="1" customWidth="1"/>
    <col min="16" max="16" width="23.77734375" bestFit="1" customWidth="1"/>
    <col min="17" max="17" width="19.33203125" bestFit="1" customWidth="1"/>
    <col min="18" max="18" width="50.6640625" bestFit="1" customWidth="1"/>
    <col min="19" max="19" width="10.21875" bestFit="1" customWidth="1"/>
    <col min="20" max="20" width="17.5546875" bestFit="1" customWidth="1"/>
    <col min="21" max="21" width="10.21875" bestFit="1" customWidth="1"/>
    <col min="22" max="22" width="12.44140625" bestFit="1" customWidth="1"/>
  </cols>
  <sheetData>
    <row r="1" spans="1:19" x14ac:dyDescent="0.3">
      <c r="A1" s="7" t="s">
        <v>0</v>
      </c>
      <c r="B1" s="7" t="s">
        <v>97</v>
      </c>
      <c r="C1" s="8" t="s">
        <v>98</v>
      </c>
      <c r="D1" s="8" t="s">
        <v>102</v>
      </c>
      <c r="E1" s="8" t="s">
        <v>1</v>
      </c>
      <c r="F1" s="8" t="s">
        <v>99</v>
      </c>
      <c r="G1" s="8" t="s">
        <v>100</v>
      </c>
      <c r="H1" s="8" t="s">
        <v>101</v>
      </c>
      <c r="I1" s="8" t="s">
        <v>2</v>
      </c>
      <c r="J1" s="8" t="s">
        <v>3</v>
      </c>
      <c r="K1" s="8" t="s">
        <v>109</v>
      </c>
      <c r="L1" s="8" t="s">
        <v>108</v>
      </c>
      <c r="M1" s="8" t="s">
        <v>103</v>
      </c>
      <c r="N1" s="8" t="s">
        <v>104</v>
      </c>
      <c r="O1" s="8" t="s">
        <v>105</v>
      </c>
      <c r="P1" s="8" t="s">
        <v>106</v>
      </c>
      <c r="Q1" s="8" t="s">
        <v>4</v>
      </c>
      <c r="R1" s="8" t="s">
        <v>5</v>
      </c>
      <c r="S1" s="8" t="s">
        <v>119</v>
      </c>
    </row>
    <row r="2" spans="1:19" x14ac:dyDescent="0.3">
      <c r="A2" s="1">
        <v>1</v>
      </c>
      <c r="B2" s="1" t="s">
        <v>6</v>
      </c>
      <c r="C2" s="1" t="s">
        <v>7</v>
      </c>
      <c r="D2" s="1" t="s">
        <v>11</v>
      </c>
      <c r="E2" s="1" t="s">
        <v>8</v>
      </c>
      <c r="F2" s="1">
        <v>18</v>
      </c>
      <c r="G2" s="1">
        <v>10</v>
      </c>
      <c r="H2" s="1" t="s">
        <v>9</v>
      </c>
      <c r="I2" s="1" t="s">
        <v>10</v>
      </c>
      <c r="J2" s="1" t="s">
        <v>12</v>
      </c>
      <c r="K2" s="1">
        <v>9.4149999999999991</v>
      </c>
      <c r="L2" s="2">
        <f t="shared" ref="L2:L30" si="0">K2*(F2/100)</f>
        <v>1.6946999999999999</v>
      </c>
      <c r="M2">
        <v>5</v>
      </c>
      <c r="N2" t="s">
        <v>8</v>
      </c>
      <c r="O2" s="3">
        <f t="shared" ref="O2:O33" si="1">L2/M2</f>
        <v>0.33893999999999996</v>
      </c>
      <c r="P2" s="4" t="s">
        <v>13</v>
      </c>
      <c r="Q2">
        <v>51</v>
      </c>
      <c r="R2" t="s">
        <v>14</v>
      </c>
      <c r="S2">
        <f t="shared" ref="S2:S33" si="2">K2-G2</f>
        <v>-0.58500000000000085</v>
      </c>
    </row>
    <row r="3" spans="1:19" x14ac:dyDescent="0.3">
      <c r="A3" s="1">
        <v>1</v>
      </c>
      <c r="B3" s="1" t="s">
        <v>6</v>
      </c>
      <c r="C3" s="1" t="s">
        <v>15</v>
      </c>
      <c r="D3" s="1" t="s">
        <v>16</v>
      </c>
      <c r="E3" s="1" t="s">
        <v>12</v>
      </c>
      <c r="F3" s="1">
        <v>33</v>
      </c>
      <c r="G3" s="1">
        <v>7.2</v>
      </c>
      <c r="H3" s="1" t="s">
        <v>9</v>
      </c>
      <c r="I3" s="1" t="s">
        <v>10</v>
      </c>
      <c r="J3" s="1" t="s">
        <v>12</v>
      </c>
      <c r="K3" s="1">
        <v>7.15</v>
      </c>
      <c r="L3" s="2">
        <f t="shared" si="0"/>
        <v>2.3595000000000002</v>
      </c>
      <c r="M3">
        <v>5</v>
      </c>
      <c r="N3" t="s">
        <v>8</v>
      </c>
      <c r="O3" s="3">
        <f t="shared" si="1"/>
        <v>0.47190000000000004</v>
      </c>
      <c r="P3" s="4" t="s">
        <v>13</v>
      </c>
      <c r="Q3">
        <v>51</v>
      </c>
      <c r="R3" t="s">
        <v>14</v>
      </c>
      <c r="S3">
        <f t="shared" si="2"/>
        <v>-4.9999999999999822E-2</v>
      </c>
    </row>
    <row r="4" spans="1:19" x14ac:dyDescent="0.3">
      <c r="A4" s="1">
        <v>2</v>
      </c>
      <c r="B4" s="1" t="s">
        <v>17</v>
      </c>
      <c r="C4" s="1" t="s">
        <v>22</v>
      </c>
      <c r="D4" s="1" t="s">
        <v>23</v>
      </c>
      <c r="E4" s="1" t="s">
        <v>12</v>
      </c>
      <c r="F4" s="1">
        <v>0</v>
      </c>
      <c r="G4" s="1">
        <v>0.5</v>
      </c>
      <c r="H4" s="1" t="s">
        <v>19</v>
      </c>
      <c r="I4" s="1" t="s">
        <v>10</v>
      </c>
      <c r="J4" s="1" t="s">
        <v>12</v>
      </c>
      <c r="K4" s="1">
        <v>0.49609999999999999</v>
      </c>
      <c r="L4" s="6">
        <f t="shared" si="0"/>
        <v>0</v>
      </c>
      <c r="M4">
        <v>5</v>
      </c>
      <c r="N4" t="s">
        <v>8</v>
      </c>
      <c r="O4" s="3">
        <f t="shared" si="1"/>
        <v>0</v>
      </c>
      <c r="P4" s="4" t="s">
        <v>13</v>
      </c>
      <c r="Q4">
        <v>34</v>
      </c>
      <c r="S4">
        <f t="shared" si="2"/>
        <v>-3.9000000000000146E-3</v>
      </c>
    </row>
    <row r="5" spans="1:19" x14ac:dyDescent="0.3">
      <c r="A5" s="1">
        <v>2</v>
      </c>
      <c r="B5" s="1" t="s">
        <v>17</v>
      </c>
      <c r="C5" s="1" t="s">
        <v>18</v>
      </c>
      <c r="D5" s="1" t="s">
        <v>20</v>
      </c>
      <c r="E5" s="1" t="s">
        <v>8</v>
      </c>
      <c r="F5" s="1">
        <v>2</v>
      </c>
      <c r="G5" s="1">
        <v>10</v>
      </c>
      <c r="H5" s="1" t="s">
        <v>19</v>
      </c>
      <c r="I5" s="1" t="s">
        <v>33</v>
      </c>
      <c r="J5" s="1" t="s">
        <v>8</v>
      </c>
      <c r="K5" s="1">
        <v>25.614999999999998</v>
      </c>
      <c r="L5" s="6">
        <f t="shared" si="0"/>
        <v>0.51229999999999998</v>
      </c>
      <c r="M5">
        <v>5</v>
      </c>
      <c r="N5" t="s">
        <v>8</v>
      </c>
      <c r="O5" s="3">
        <f t="shared" si="1"/>
        <v>0.10246</v>
      </c>
      <c r="P5" s="4" t="s">
        <v>13</v>
      </c>
      <c r="Q5">
        <v>34</v>
      </c>
      <c r="S5">
        <f t="shared" si="2"/>
        <v>15.614999999999998</v>
      </c>
    </row>
    <row r="6" spans="1:19" x14ac:dyDescent="0.3">
      <c r="A6" s="1">
        <v>3</v>
      </c>
      <c r="B6" s="1" t="s">
        <v>21</v>
      </c>
      <c r="C6" s="1" t="s">
        <v>25</v>
      </c>
      <c r="D6" s="1" t="s">
        <v>26</v>
      </c>
      <c r="E6" s="1" t="s">
        <v>8</v>
      </c>
      <c r="F6" s="1">
        <v>27</v>
      </c>
      <c r="G6" s="1">
        <v>3.7</v>
      </c>
      <c r="H6" s="1" t="s">
        <v>19</v>
      </c>
      <c r="I6" s="1" t="s">
        <v>33</v>
      </c>
      <c r="J6" s="1" t="s">
        <v>12</v>
      </c>
      <c r="K6" s="1">
        <v>3.65</v>
      </c>
      <c r="L6" s="6">
        <f t="shared" si="0"/>
        <v>0.98550000000000004</v>
      </c>
      <c r="M6">
        <v>7.5</v>
      </c>
      <c r="N6" t="s">
        <v>8</v>
      </c>
      <c r="O6" s="3">
        <f t="shared" si="1"/>
        <v>0.13140000000000002</v>
      </c>
      <c r="P6" s="4" t="s">
        <v>13</v>
      </c>
      <c r="Q6">
        <v>50</v>
      </c>
      <c r="S6">
        <f t="shared" si="2"/>
        <v>-5.0000000000000266E-2</v>
      </c>
    </row>
    <row r="7" spans="1:19" x14ac:dyDescent="0.3">
      <c r="A7" s="1">
        <v>3</v>
      </c>
      <c r="B7" s="1" t="s">
        <v>21</v>
      </c>
      <c r="C7" s="1" t="s">
        <v>28</v>
      </c>
      <c r="D7" s="1" t="s">
        <v>29</v>
      </c>
      <c r="E7" s="1" t="s">
        <v>12</v>
      </c>
      <c r="F7" s="1">
        <v>2</v>
      </c>
      <c r="G7" s="1">
        <v>2.6</v>
      </c>
      <c r="H7" s="1" t="s">
        <v>19</v>
      </c>
      <c r="I7" s="1" t="s">
        <v>33</v>
      </c>
      <c r="J7" s="1" t="s">
        <v>12</v>
      </c>
      <c r="K7" s="1">
        <v>26.045000000000002</v>
      </c>
      <c r="L7" s="6">
        <f t="shared" si="0"/>
        <v>0.52090000000000003</v>
      </c>
      <c r="M7">
        <v>7.5</v>
      </c>
      <c r="N7" t="s">
        <v>8</v>
      </c>
      <c r="O7" s="3">
        <f t="shared" si="1"/>
        <v>6.9453333333333339E-2</v>
      </c>
      <c r="P7" s="4" t="s">
        <v>13</v>
      </c>
      <c r="Q7">
        <v>50</v>
      </c>
      <c r="S7">
        <f t="shared" si="2"/>
        <v>23.445</v>
      </c>
    </row>
    <row r="8" spans="1:19" x14ac:dyDescent="0.3">
      <c r="A8" s="1">
        <v>4</v>
      </c>
      <c r="B8" s="1" t="s">
        <v>24</v>
      </c>
      <c r="C8" s="1" t="s">
        <v>31</v>
      </c>
      <c r="D8" s="1" t="s">
        <v>34</v>
      </c>
      <c r="E8" s="1" t="s">
        <v>8</v>
      </c>
      <c r="F8" s="1">
        <v>56</v>
      </c>
      <c r="G8" s="1">
        <v>10</v>
      </c>
      <c r="H8" s="1" t="s">
        <v>32</v>
      </c>
      <c r="I8" s="1" t="s">
        <v>33</v>
      </c>
      <c r="J8" s="1" t="s">
        <v>8</v>
      </c>
      <c r="K8" s="1">
        <v>10.025</v>
      </c>
      <c r="L8" s="2">
        <f t="shared" si="0"/>
        <v>5.6140000000000008</v>
      </c>
      <c r="M8">
        <v>5</v>
      </c>
      <c r="N8" t="s">
        <v>8</v>
      </c>
      <c r="O8" s="3">
        <f t="shared" si="1"/>
        <v>1.1228000000000002</v>
      </c>
      <c r="P8" s="4" t="s">
        <v>13</v>
      </c>
      <c r="Q8">
        <v>26</v>
      </c>
      <c r="S8">
        <f t="shared" si="2"/>
        <v>2.5000000000000355E-2</v>
      </c>
    </row>
    <row r="9" spans="1:19" x14ac:dyDescent="0.3">
      <c r="A9" s="1">
        <v>4</v>
      </c>
      <c r="B9" s="1" t="s">
        <v>24</v>
      </c>
      <c r="C9" s="1" t="s">
        <v>36</v>
      </c>
      <c r="D9" s="1" t="s">
        <v>37</v>
      </c>
      <c r="E9" s="1" t="s">
        <v>12</v>
      </c>
      <c r="F9" s="1">
        <v>75</v>
      </c>
      <c r="G9" s="1">
        <v>10</v>
      </c>
      <c r="H9" s="1" t="s">
        <v>32</v>
      </c>
      <c r="I9" s="1" t="s">
        <v>33</v>
      </c>
      <c r="J9" s="1" t="s">
        <v>12</v>
      </c>
      <c r="K9" s="1">
        <v>25.285</v>
      </c>
      <c r="L9" s="2">
        <f t="shared" si="0"/>
        <v>18.963750000000001</v>
      </c>
      <c r="M9">
        <v>5</v>
      </c>
      <c r="N9" t="s">
        <v>8</v>
      </c>
      <c r="O9" s="3">
        <f t="shared" si="1"/>
        <v>3.7927500000000003</v>
      </c>
      <c r="P9" s="4" t="s">
        <v>13</v>
      </c>
      <c r="Q9">
        <v>26</v>
      </c>
      <c r="S9">
        <f t="shared" si="2"/>
        <v>15.285</v>
      </c>
    </row>
    <row r="10" spans="1:19" x14ac:dyDescent="0.3">
      <c r="A10" s="1">
        <v>5</v>
      </c>
      <c r="B10" s="1" t="s">
        <v>27</v>
      </c>
      <c r="C10" s="1" t="s">
        <v>39</v>
      </c>
      <c r="D10" s="1" t="s">
        <v>40</v>
      </c>
      <c r="E10" s="1" t="s">
        <v>8</v>
      </c>
      <c r="F10" s="1">
        <v>91</v>
      </c>
      <c r="G10" s="1">
        <v>10</v>
      </c>
      <c r="H10" s="1" t="s">
        <v>9</v>
      </c>
      <c r="I10" s="1" t="s">
        <v>33</v>
      </c>
      <c r="J10" s="1" t="s">
        <v>8</v>
      </c>
      <c r="K10" s="1">
        <v>156.35</v>
      </c>
      <c r="L10" s="2">
        <f t="shared" si="0"/>
        <v>142.27850000000001</v>
      </c>
      <c r="M10">
        <v>5</v>
      </c>
      <c r="N10" t="s">
        <v>8</v>
      </c>
      <c r="O10" s="3">
        <f t="shared" si="1"/>
        <v>28.4557</v>
      </c>
      <c r="P10" s="4" t="s">
        <v>13</v>
      </c>
      <c r="Q10">
        <v>95</v>
      </c>
      <c r="S10">
        <f t="shared" si="2"/>
        <v>146.35</v>
      </c>
    </row>
    <row r="11" spans="1:19" x14ac:dyDescent="0.3">
      <c r="A11" s="1">
        <v>5</v>
      </c>
      <c r="B11" s="1" t="s">
        <v>27</v>
      </c>
      <c r="C11" s="1" t="s">
        <v>42</v>
      </c>
      <c r="D11" s="1" t="s">
        <v>43</v>
      </c>
      <c r="E11" s="1" t="s">
        <v>12</v>
      </c>
      <c r="F11" s="1">
        <v>95</v>
      </c>
      <c r="G11" s="1">
        <v>10</v>
      </c>
      <c r="H11" s="1" t="s">
        <v>9</v>
      </c>
      <c r="I11" s="1" t="s">
        <v>33</v>
      </c>
      <c r="J11" s="1" t="s">
        <v>8</v>
      </c>
      <c r="K11" s="1">
        <v>198.5</v>
      </c>
      <c r="L11" s="2">
        <f t="shared" si="0"/>
        <v>188.57499999999999</v>
      </c>
      <c r="M11">
        <v>5</v>
      </c>
      <c r="N11" t="s">
        <v>8</v>
      </c>
      <c r="O11" s="3">
        <f t="shared" si="1"/>
        <v>37.714999999999996</v>
      </c>
      <c r="P11" s="4" t="s">
        <v>13</v>
      </c>
      <c r="Q11">
        <v>95</v>
      </c>
      <c r="S11">
        <f t="shared" si="2"/>
        <v>188.5</v>
      </c>
    </row>
    <row r="12" spans="1:19" x14ac:dyDescent="0.3">
      <c r="A12" s="1">
        <v>6</v>
      </c>
      <c r="B12" s="1" t="s">
        <v>30</v>
      </c>
      <c r="C12" s="1" t="s">
        <v>49</v>
      </c>
      <c r="D12" s="1" t="s">
        <v>50</v>
      </c>
      <c r="E12" s="1" t="s">
        <v>12</v>
      </c>
      <c r="F12" s="1">
        <v>28</v>
      </c>
      <c r="G12" s="1">
        <v>14</v>
      </c>
      <c r="H12" s="1" t="s">
        <v>46</v>
      </c>
      <c r="I12" s="1" t="s">
        <v>10</v>
      </c>
      <c r="J12" s="1" t="s">
        <v>8</v>
      </c>
      <c r="K12" s="1">
        <v>15.375</v>
      </c>
      <c r="L12" s="2">
        <f t="shared" si="0"/>
        <v>4.3050000000000006</v>
      </c>
      <c r="M12">
        <v>5</v>
      </c>
      <c r="N12" t="s">
        <v>8</v>
      </c>
      <c r="O12" s="3">
        <f t="shared" si="1"/>
        <v>0.8610000000000001</v>
      </c>
      <c r="P12" s="4" t="s">
        <v>13</v>
      </c>
      <c r="Q12">
        <v>48</v>
      </c>
      <c r="S12">
        <f t="shared" si="2"/>
        <v>1.375</v>
      </c>
    </row>
    <row r="13" spans="1:19" x14ac:dyDescent="0.3">
      <c r="A13" s="1">
        <v>6</v>
      </c>
      <c r="B13" s="1" t="s">
        <v>30</v>
      </c>
      <c r="C13" s="1" t="s">
        <v>45</v>
      </c>
      <c r="D13" s="1" t="s">
        <v>47</v>
      </c>
      <c r="E13" s="1" t="s">
        <v>8</v>
      </c>
      <c r="F13" s="1">
        <v>7</v>
      </c>
      <c r="G13" s="1">
        <v>10</v>
      </c>
      <c r="H13" s="1" t="s">
        <v>46</v>
      </c>
      <c r="I13" s="1" t="s">
        <v>10</v>
      </c>
      <c r="J13" s="1" t="s">
        <v>8</v>
      </c>
      <c r="K13" s="1">
        <v>39.159999999999997</v>
      </c>
      <c r="L13" s="2">
        <f t="shared" si="0"/>
        <v>2.7412000000000001</v>
      </c>
      <c r="M13">
        <v>5</v>
      </c>
      <c r="N13" t="s">
        <v>8</v>
      </c>
      <c r="O13" s="3">
        <f t="shared" si="1"/>
        <v>0.54824000000000006</v>
      </c>
      <c r="P13" s="4" t="s">
        <v>13</v>
      </c>
      <c r="Q13">
        <v>48</v>
      </c>
      <c r="S13">
        <f t="shared" si="2"/>
        <v>29.159999999999997</v>
      </c>
    </row>
    <row r="14" spans="1:19" x14ac:dyDescent="0.3">
      <c r="A14" s="1">
        <v>7</v>
      </c>
      <c r="B14" s="1" t="s">
        <v>35</v>
      </c>
      <c r="C14" s="1" t="s">
        <v>51</v>
      </c>
      <c r="D14" s="1" t="s">
        <v>52</v>
      </c>
      <c r="E14" s="1" t="s">
        <v>12</v>
      </c>
      <c r="F14" s="1">
        <v>83</v>
      </c>
      <c r="G14" s="1">
        <v>10</v>
      </c>
      <c r="H14" s="1" t="s">
        <v>9</v>
      </c>
      <c r="I14" s="1" t="s">
        <v>33</v>
      </c>
      <c r="J14" s="1" t="s">
        <v>8</v>
      </c>
      <c r="K14" s="1">
        <v>32.840000000000003</v>
      </c>
      <c r="L14" s="2">
        <f t="shared" si="0"/>
        <v>27.257200000000001</v>
      </c>
      <c r="M14">
        <v>5</v>
      </c>
      <c r="N14" t="s">
        <v>8</v>
      </c>
      <c r="O14" s="3">
        <f t="shared" si="1"/>
        <v>5.4514399999999998</v>
      </c>
      <c r="P14" s="4" t="s">
        <v>13</v>
      </c>
      <c r="Q14">
        <v>48</v>
      </c>
      <c r="S14">
        <f t="shared" si="2"/>
        <v>22.840000000000003</v>
      </c>
    </row>
    <row r="15" spans="1:19" x14ac:dyDescent="0.3">
      <c r="A15" s="1">
        <v>7</v>
      </c>
      <c r="B15" s="1" t="s">
        <v>35</v>
      </c>
      <c r="C15" s="1" t="s">
        <v>54</v>
      </c>
      <c r="D15" s="1" t="s">
        <v>55</v>
      </c>
      <c r="E15" s="1" t="s">
        <v>8</v>
      </c>
      <c r="F15" s="1">
        <v>84</v>
      </c>
      <c r="G15" s="1">
        <v>10</v>
      </c>
      <c r="H15" s="1" t="s">
        <v>9</v>
      </c>
      <c r="I15" s="1" t="s">
        <v>33</v>
      </c>
      <c r="J15" s="1" t="s">
        <v>8</v>
      </c>
      <c r="K15" s="1">
        <v>67.849999999999994</v>
      </c>
      <c r="L15" s="2">
        <f t="shared" si="0"/>
        <v>56.993999999999993</v>
      </c>
      <c r="M15">
        <v>5</v>
      </c>
      <c r="N15" t="s">
        <v>8</v>
      </c>
      <c r="O15" s="3">
        <f t="shared" si="1"/>
        <v>11.398799999999998</v>
      </c>
      <c r="P15" s="4" t="s">
        <v>13</v>
      </c>
      <c r="Q15">
        <v>48</v>
      </c>
      <c r="S15">
        <f t="shared" si="2"/>
        <v>57.849999999999994</v>
      </c>
    </row>
    <row r="16" spans="1:19" x14ac:dyDescent="0.3">
      <c r="A16" s="1">
        <v>8</v>
      </c>
      <c r="B16" s="1" t="s">
        <v>38</v>
      </c>
      <c r="C16" s="1" t="s">
        <v>60</v>
      </c>
      <c r="D16" s="1" t="s">
        <v>61</v>
      </c>
      <c r="E16" s="1" t="s">
        <v>8</v>
      </c>
      <c r="F16" s="1">
        <v>3</v>
      </c>
      <c r="G16" s="1">
        <v>10</v>
      </c>
      <c r="H16" s="1" t="s">
        <v>32</v>
      </c>
      <c r="I16" s="1" t="s">
        <v>10</v>
      </c>
      <c r="J16" s="1" t="s">
        <v>62</v>
      </c>
      <c r="K16" s="1">
        <v>26.83</v>
      </c>
      <c r="L16" s="6">
        <f t="shared" si="0"/>
        <v>0.80489999999999995</v>
      </c>
      <c r="M16">
        <v>3</v>
      </c>
      <c r="N16" t="s">
        <v>8</v>
      </c>
      <c r="O16" s="3">
        <f t="shared" si="1"/>
        <v>0.26829999999999998</v>
      </c>
      <c r="P16" s="4" t="s">
        <v>13</v>
      </c>
      <c r="Q16">
        <v>57</v>
      </c>
      <c r="S16">
        <f t="shared" si="2"/>
        <v>16.829999999999998</v>
      </c>
    </row>
    <row r="17" spans="1:19" x14ac:dyDescent="0.3">
      <c r="A17" s="1">
        <v>8</v>
      </c>
      <c r="B17" s="1" t="s">
        <v>38</v>
      </c>
      <c r="C17" s="1" t="s">
        <v>57</v>
      </c>
      <c r="D17" s="1" t="s">
        <v>58</v>
      </c>
      <c r="E17" s="1" t="s">
        <v>12</v>
      </c>
      <c r="F17" s="1">
        <v>10</v>
      </c>
      <c r="G17" s="1">
        <v>10</v>
      </c>
      <c r="H17" s="1" t="s">
        <v>32</v>
      </c>
      <c r="I17" s="1" t="s">
        <v>33</v>
      </c>
      <c r="J17" s="1" t="s">
        <v>8</v>
      </c>
      <c r="K17" s="1">
        <v>31.86</v>
      </c>
      <c r="L17" s="2">
        <f t="shared" si="0"/>
        <v>3.1859999999999999</v>
      </c>
      <c r="M17">
        <v>3</v>
      </c>
      <c r="N17" t="s">
        <v>8</v>
      </c>
      <c r="O17" s="3">
        <f t="shared" si="1"/>
        <v>1.0620000000000001</v>
      </c>
      <c r="P17" s="4" t="s">
        <v>13</v>
      </c>
      <c r="Q17">
        <v>57</v>
      </c>
      <c r="S17">
        <f t="shared" si="2"/>
        <v>21.86</v>
      </c>
    </row>
    <row r="18" spans="1:19" x14ac:dyDescent="0.3">
      <c r="A18" s="1">
        <v>9</v>
      </c>
      <c r="B18" s="1" t="s">
        <v>41</v>
      </c>
      <c r="C18" s="1" t="s">
        <v>66</v>
      </c>
      <c r="D18" s="1" t="s">
        <v>67</v>
      </c>
      <c r="E18" s="1" t="s">
        <v>12</v>
      </c>
      <c r="F18" s="1">
        <v>14</v>
      </c>
      <c r="G18" s="1">
        <v>10</v>
      </c>
      <c r="H18" s="1" t="s">
        <v>19</v>
      </c>
      <c r="I18" s="1" t="s">
        <v>10</v>
      </c>
      <c r="J18" s="1" t="s">
        <v>8</v>
      </c>
      <c r="K18" s="1">
        <v>11.345000000000001</v>
      </c>
      <c r="L18" s="2">
        <f t="shared" si="0"/>
        <v>1.5883000000000003</v>
      </c>
      <c r="M18">
        <v>5</v>
      </c>
      <c r="N18" t="s">
        <v>8</v>
      </c>
      <c r="O18" s="3">
        <f t="shared" si="1"/>
        <v>0.31766000000000005</v>
      </c>
      <c r="P18" s="4" t="s">
        <v>13</v>
      </c>
      <c r="Q18">
        <v>54</v>
      </c>
      <c r="S18">
        <f t="shared" si="2"/>
        <v>1.3450000000000006</v>
      </c>
    </row>
    <row r="19" spans="1:19" x14ac:dyDescent="0.3">
      <c r="A19" s="1">
        <v>9</v>
      </c>
      <c r="B19" s="1" t="s">
        <v>41</v>
      </c>
      <c r="C19" s="1" t="s">
        <v>63</v>
      </c>
      <c r="D19" s="1" t="s">
        <v>64</v>
      </c>
      <c r="E19" s="1" t="s">
        <v>8</v>
      </c>
      <c r="F19" s="1">
        <v>4</v>
      </c>
      <c r="G19" s="1">
        <v>10</v>
      </c>
      <c r="H19" s="1" t="s">
        <v>19</v>
      </c>
      <c r="I19" s="1" t="s">
        <v>33</v>
      </c>
      <c r="J19" s="1" t="s">
        <v>8</v>
      </c>
      <c r="K19" s="1">
        <v>34.335000000000001</v>
      </c>
      <c r="L19" s="2">
        <f t="shared" si="0"/>
        <v>1.3734</v>
      </c>
      <c r="M19">
        <v>5</v>
      </c>
      <c r="N19" t="s">
        <v>8</v>
      </c>
      <c r="O19" s="3">
        <f t="shared" si="1"/>
        <v>0.27467999999999998</v>
      </c>
      <c r="P19" s="4" t="s">
        <v>13</v>
      </c>
      <c r="Q19">
        <v>54</v>
      </c>
      <c r="S19">
        <f t="shared" si="2"/>
        <v>24.335000000000001</v>
      </c>
    </row>
    <row r="20" spans="1:19" x14ac:dyDescent="0.3">
      <c r="A20" s="1">
        <v>10</v>
      </c>
      <c r="B20" s="1" t="s">
        <v>44</v>
      </c>
      <c r="C20" s="1" t="s">
        <v>73</v>
      </c>
      <c r="D20" s="1" t="s">
        <v>74</v>
      </c>
      <c r="E20" s="1" t="s">
        <v>12</v>
      </c>
      <c r="F20" s="1">
        <v>76</v>
      </c>
      <c r="G20" s="1">
        <v>10</v>
      </c>
      <c r="H20" s="1" t="s">
        <v>9</v>
      </c>
      <c r="I20" s="1" t="s">
        <v>33</v>
      </c>
      <c r="J20" s="1" t="s">
        <v>8</v>
      </c>
      <c r="K20" s="1">
        <v>287.60000000000002</v>
      </c>
      <c r="L20" s="2">
        <f t="shared" si="0"/>
        <v>218.57600000000002</v>
      </c>
      <c r="M20">
        <v>4.8</v>
      </c>
      <c r="N20" t="s">
        <v>12</v>
      </c>
      <c r="O20" s="3">
        <f t="shared" si="1"/>
        <v>45.536666666666676</v>
      </c>
      <c r="P20" t="s">
        <v>71</v>
      </c>
      <c r="Q20">
        <v>42</v>
      </c>
      <c r="S20">
        <f t="shared" si="2"/>
        <v>277.60000000000002</v>
      </c>
    </row>
    <row r="21" spans="1:19" x14ac:dyDescent="0.3">
      <c r="A21" s="1">
        <v>10</v>
      </c>
      <c r="B21" s="1" t="s">
        <v>44</v>
      </c>
      <c r="C21" s="1" t="s">
        <v>69</v>
      </c>
      <c r="D21" s="1" t="s">
        <v>70</v>
      </c>
      <c r="E21" s="1" t="s">
        <v>8</v>
      </c>
      <c r="F21" s="1">
        <v>47</v>
      </c>
      <c r="G21" s="1">
        <v>10</v>
      </c>
      <c r="H21" s="1" t="s">
        <v>9</v>
      </c>
      <c r="I21" s="1" t="s">
        <v>33</v>
      </c>
      <c r="J21" s="1" t="s">
        <v>8</v>
      </c>
      <c r="K21" s="1">
        <v>763</v>
      </c>
      <c r="L21" s="6">
        <f t="shared" si="0"/>
        <v>358.60999999999996</v>
      </c>
      <c r="M21">
        <v>4.8</v>
      </c>
      <c r="N21" t="s">
        <v>12</v>
      </c>
      <c r="O21" s="3">
        <f t="shared" si="1"/>
        <v>74.71041666666666</v>
      </c>
      <c r="P21" t="s">
        <v>71</v>
      </c>
      <c r="Q21">
        <v>42</v>
      </c>
      <c r="S21">
        <f t="shared" si="2"/>
        <v>753</v>
      </c>
    </row>
    <row r="22" spans="1:19" x14ac:dyDescent="0.3">
      <c r="A22" s="1">
        <v>11</v>
      </c>
      <c r="B22" s="1" t="s">
        <v>48</v>
      </c>
      <c r="C22" s="1" t="s">
        <v>80</v>
      </c>
      <c r="D22" s="1" t="s">
        <v>81</v>
      </c>
      <c r="E22" s="1" t="s">
        <v>12</v>
      </c>
      <c r="F22" s="1">
        <v>26</v>
      </c>
      <c r="G22" s="1">
        <v>10</v>
      </c>
      <c r="H22" s="1" t="s">
        <v>19</v>
      </c>
      <c r="I22" s="1" t="s">
        <v>10</v>
      </c>
      <c r="J22" s="1" t="s">
        <v>8</v>
      </c>
      <c r="K22" s="1">
        <v>107</v>
      </c>
      <c r="L22" s="6">
        <f t="shared" si="0"/>
        <v>27.82</v>
      </c>
      <c r="M22">
        <v>5</v>
      </c>
      <c r="N22" t="s">
        <v>12</v>
      </c>
      <c r="O22" s="3">
        <f t="shared" si="1"/>
        <v>5.5640000000000001</v>
      </c>
      <c r="P22" t="s">
        <v>78</v>
      </c>
      <c r="Q22">
        <v>24</v>
      </c>
      <c r="S22">
        <f t="shared" si="2"/>
        <v>97</v>
      </c>
    </row>
    <row r="23" spans="1:19" x14ac:dyDescent="0.3">
      <c r="A23" s="1">
        <v>11</v>
      </c>
      <c r="B23" s="1" t="s">
        <v>48</v>
      </c>
      <c r="C23" s="1" t="s">
        <v>76</v>
      </c>
      <c r="D23" s="1" t="s">
        <v>77</v>
      </c>
      <c r="E23" s="1" t="s">
        <v>8</v>
      </c>
      <c r="F23" s="1">
        <v>3</v>
      </c>
      <c r="G23" s="1">
        <v>10</v>
      </c>
      <c r="H23" s="1" t="s">
        <v>19</v>
      </c>
      <c r="I23" s="1" t="s">
        <v>10</v>
      </c>
      <c r="J23" s="1" t="s">
        <v>8</v>
      </c>
      <c r="K23" s="1">
        <v>994</v>
      </c>
      <c r="L23" s="6">
        <f t="shared" si="0"/>
        <v>29.82</v>
      </c>
      <c r="M23">
        <v>5</v>
      </c>
      <c r="N23" t="s">
        <v>12</v>
      </c>
      <c r="O23" s="3">
        <f t="shared" si="1"/>
        <v>5.9640000000000004</v>
      </c>
      <c r="P23" t="s">
        <v>78</v>
      </c>
      <c r="Q23">
        <v>24</v>
      </c>
      <c r="S23">
        <f t="shared" si="2"/>
        <v>984</v>
      </c>
    </row>
    <row r="24" spans="1:19" x14ac:dyDescent="0.3">
      <c r="A24" s="1">
        <v>12</v>
      </c>
      <c r="B24" s="4" t="s">
        <v>53</v>
      </c>
      <c r="C24" s="1" t="s">
        <v>85</v>
      </c>
      <c r="D24" s="1" t="s">
        <v>86</v>
      </c>
      <c r="E24" s="1" t="s">
        <v>12</v>
      </c>
      <c r="F24" s="1">
        <v>12</v>
      </c>
      <c r="G24" s="1">
        <v>10</v>
      </c>
      <c r="H24" s="1" t="s">
        <v>46</v>
      </c>
      <c r="I24" s="1" t="s">
        <v>33</v>
      </c>
      <c r="J24" s="1" t="s">
        <v>8</v>
      </c>
      <c r="K24" s="1">
        <v>16.295000000000002</v>
      </c>
      <c r="L24" s="2">
        <f t="shared" si="0"/>
        <v>1.9554</v>
      </c>
      <c r="M24">
        <v>2.6</v>
      </c>
      <c r="N24" s="4" t="s">
        <v>8</v>
      </c>
      <c r="O24" s="3">
        <f t="shared" si="1"/>
        <v>0.75207692307692309</v>
      </c>
      <c r="P24" t="s">
        <v>13</v>
      </c>
      <c r="Q24">
        <v>45</v>
      </c>
      <c r="S24">
        <f t="shared" si="2"/>
        <v>6.2950000000000017</v>
      </c>
    </row>
    <row r="25" spans="1:19" x14ac:dyDescent="0.3">
      <c r="A25" s="1">
        <v>12</v>
      </c>
      <c r="B25" s="4" t="s">
        <v>53</v>
      </c>
      <c r="C25" s="1" t="s">
        <v>83</v>
      </c>
      <c r="D25" s="1" t="s">
        <v>84</v>
      </c>
      <c r="E25" s="1" t="s">
        <v>8</v>
      </c>
      <c r="F25" s="1">
        <v>1</v>
      </c>
      <c r="G25" s="1">
        <v>10</v>
      </c>
      <c r="H25" s="1" t="s">
        <v>46</v>
      </c>
      <c r="I25" s="1" t="s">
        <v>33</v>
      </c>
      <c r="J25" s="1" t="s">
        <v>8</v>
      </c>
      <c r="K25" s="1">
        <v>184.45</v>
      </c>
      <c r="L25" s="2">
        <f t="shared" si="0"/>
        <v>1.8445</v>
      </c>
      <c r="M25">
        <v>1.6</v>
      </c>
      <c r="N25" t="s">
        <v>8</v>
      </c>
      <c r="O25" s="3">
        <f t="shared" si="1"/>
        <v>1.1528125</v>
      </c>
      <c r="P25" t="s">
        <v>13</v>
      </c>
      <c r="Q25">
        <v>45</v>
      </c>
      <c r="S25">
        <f t="shared" si="2"/>
        <v>174.45</v>
      </c>
    </row>
    <row r="26" spans="1:19" x14ac:dyDescent="0.3">
      <c r="A26" s="1">
        <v>13</v>
      </c>
      <c r="B26" s="4" t="s">
        <v>56</v>
      </c>
      <c r="C26" s="1" t="s">
        <v>87</v>
      </c>
      <c r="D26" s="1" t="s">
        <v>88</v>
      </c>
      <c r="E26" s="1" t="s">
        <v>12</v>
      </c>
      <c r="F26" s="1">
        <v>8</v>
      </c>
      <c r="G26" s="1">
        <v>12</v>
      </c>
      <c r="H26" s="1" t="s">
        <v>19</v>
      </c>
      <c r="I26" s="1" t="s">
        <v>10</v>
      </c>
      <c r="J26" s="1" t="s">
        <v>12</v>
      </c>
      <c r="K26" s="1">
        <v>55</v>
      </c>
      <c r="L26" s="6">
        <f t="shared" si="0"/>
        <v>4.4000000000000004</v>
      </c>
      <c r="M26">
        <v>4.0999999999999996</v>
      </c>
      <c r="N26" s="4" t="s">
        <v>8</v>
      </c>
      <c r="O26" s="3">
        <f t="shared" si="1"/>
        <v>1.0731707317073174</v>
      </c>
      <c r="P26" t="s">
        <v>13</v>
      </c>
      <c r="Q26">
        <v>16</v>
      </c>
      <c r="S26">
        <f t="shared" si="2"/>
        <v>43</v>
      </c>
    </row>
    <row r="27" spans="1:19" x14ac:dyDescent="0.3">
      <c r="A27" s="1">
        <v>14</v>
      </c>
      <c r="B27" s="4" t="s">
        <v>59</v>
      </c>
      <c r="C27" s="1" t="s">
        <v>89</v>
      </c>
      <c r="D27" s="1" t="s">
        <v>90</v>
      </c>
      <c r="E27" s="1" t="s">
        <v>12</v>
      </c>
      <c r="F27" s="1">
        <v>86</v>
      </c>
      <c r="G27" s="1">
        <v>13</v>
      </c>
      <c r="H27" s="1" t="s">
        <v>9</v>
      </c>
      <c r="I27" s="1" t="s">
        <v>33</v>
      </c>
      <c r="J27" s="1" t="s">
        <v>8</v>
      </c>
      <c r="K27" s="1">
        <v>26.85</v>
      </c>
      <c r="L27" s="2">
        <f t="shared" si="0"/>
        <v>23.091000000000001</v>
      </c>
      <c r="M27">
        <v>3.55</v>
      </c>
      <c r="N27" s="4" t="s">
        <v>8</v>
      </c>
      <c r="O27" s="3">
        <f t="shared" si="1"/>
        <v>6.5045070422535218</v>
      </c>
      <c r="P27" t="s">
        <v>13</v>
      </c>
      <c r="Q27">
        <v>26</v>
      </c>
      <c r="S27">
        <f t="shared" si="2"/>
        <v>13.850000000000001</v>
      </c>
    </row>
    <row r="28" spans="1:19" x14ac:dyDescent="0.3">
      <c r="A28" s="1">
        <v>15</v>
      </c>
      <c r="B28" s="4" t="s">
        <v>65</v>
      </c>
      <c r="C28" s="1" t="s">
        <v>91</v>
      </c>
      <c r="D28" s="1" t="s">
        <v>92</v>
      </c>
      <c r="E28" s="1" t="s">
        <v>12</v>
      </c>
      <c r="F28" s="1">
        <v>10</v>
      </c>
      <c r="G28" s="1">
        <v>6</v>
      </c>
      <c r="H28" s="1" t="s">
        <v>32</v>
      </c>
      <c r="I28" s="1" t="s">
        <v>10</v>
      </c>
      <c r="J28" s="1" t="s">
        <v>8</v>
      </c>
      <c r="K28" s="1">
        <v>7.03</v>
      </c>
      <c r="L28" s="6">
        <f t="shared" si="0"/>
        <v>0.70300000000000007</v>
      </c>
      <c r="M28">
        <v>1.8</v>
      </c>
      <c r="N28" s="4" t="s">
        <v>12</v>
      </c>
      <c r="O28" s="3">
        <f t="shared" si="1"/>
        <v>0.3905555555555556</v>
      </c>
      <c r="P28" t="s">
        <v>71</v>
      </c>
      <c r="Q28">
        <v>3</v>
      </c>
      <c r="S28">
        <f t="shared" si="2"/>
        <v>1.0300000000000002</v>
      </c>
    </row>
    <row r="29" spans="1:19" x14ac:dyDescent="0.3">
      <c r="A29" s="1">
        <v>16</v>
      </c>
      <c r="B29" s="1" t="s">
        <v>68</v>
      </c>
      <c r="C29" s="1" t="s">
        <v>93</v>
      </c>
      <c r="D29" s="1" t="s">
        <v>94</v>
      </c>
      <c r="E29" s="1" t="s">
        <v>12</v>
      </c>
      <c r="F29" s="1">
        <v>32</v>
      </c>
      <c r="G29" s="1">
        <v>10</v>
      </c>
      <c r="H29" s="1" t="s">
        <v>19</v>
      </c>
      <c r="I29" s="1" t="s">
        <v>10</v>
      </c>
      <c r="J29" s="1" t="s">
        <v>8</v>
      </c>
      <c r="K29" s="1">
        <v>13.178000000000001</v>
      </c>
      <c r="L29" s="2">
        <f t="shared" si="0"/>
        <v>4.2169600000000003</v>
      </c>
      <c r="M29">
        <v>5.2</v>
      </c>
      <c r="N29" s="4" t="s">
        <v>8</v>
      </c>
      <c r="O29" s="3">
        <f t="shared" si="1"/>
        <v>0.81095384615384614</v>
      </c>
      <c r="P29" t="s">
        <v>13</v>
      </c>
      <c r="Q29">
        <v>34</v>
      </c>
      <c r="S29">
        <f t="shared" si="2"/>
        <v>3.1780000000000008</v>
      </c>
    </row>
    <row r="30" spans="1:19" x14ac:dyDescent="0.3">
      <c r="A30" s="1">
        <v>17</v>
      </c>
      <c r="B30" s="1" t="s">
        <v>72</v>
      </c>
      <c r="C30" s="1" t="s">
        <v>95</v>
      </c>
      <c r="D30" s="1" t="s">
        <v>96</v>
      </c>
      <c r="E30" s="1" t="s">
        <v>12</v>
      </c>
      <c r="F30" s="1">
        <v>27</v>
      </c>
      <c r="G30" s="1">
        <v>10</v>
      </c>
      <c r="H30" s="1" t="s">
        <v>111</v>
      </c>
      <c r="I30" s="1" t="s">
        <v>10</v>
      </c>
      <c r="J30" s="1" t="s">
        <v>8</v>
      </c>
      <c r="K30" s="1">
        <v>31.5</v>
      </c>
      <c r="L30" s="2">
        <f t="shared" si="0"/>
        <v>8.5050000000000008</v>
      </c>
      <c r="M30">
        <v>7.5</v>
      </c>
      <c r="N30" s="4" t="s">
        <v>12</v>
      </c>
      <c r="O30" s="3">
        <f t="shared" si="1"/>
        <v>1.1340000000000001</v>
      </c>
      <c r="P30" t="s">
        <v>13</v>
      </c>
      <c r="Q30" t="s">
        <v>107</v>
      </c>
      <c r="S30">
        <f t="shared" si="2"/>
        <v>21.5</v>
      </c>
    </row>
    <row r="31" spans="1:19" ht="15" customHeight="1" x14ac:dyDescent="0.3">
      <c r="A31" s="1">
        <v>18</v>
      </c>
      <c r="B31" s="1" t="s">
        <v>75</v>
      </c>
      <c r="C31" s="1" t="s">
        <v>113</v>
      </c>
      <c r="D31" s="1" t="s">
        <v>116</v>
      </c>
      <c r="E31" s="1" t="s">
        <v>12</v>
      </c>
      <c r="F31" s="1">
        <v>8</v>
      </c>
      <c r="G31" s="1">
        <v>10</v>
      </c>
      <c r="H31" s="1" t="s">
        <v>9</v>
      </c>
      <c r="I31" s="5" t="s">
        <v>10</v>
      </c>
      <c r="J31" s="5" t="s">
        <v>8</v>
      </c>
      <c r="K31" s="5">
        <v>98.34</v>
      </c>
      <c r="L31" s="5">
        <f>F31*K31/100</f>
        <v>7.8672000000000004</v>
      </c>
      <c r="M31" s="10">
        <v>7.7</v>
      </c>
      <c r="N31" s="5" t="s">
        <v>12</v>
      </c>
      <c r="O31" s="5">
        <f t="shared" si="1"/>
        <v>1.0217142857142858</v>
      </c>
      <c r="P31" s="5" t="s">
        <v>13</v>
      </c>
      <c r="Q31" s="5">
        <v>28</v>
      </c>
      <c r="R31" s="5"/>
      <c r="S31">
        <f t="shared" si="2"/>
        <v>88.34</v>
      </c>
    </row>
    <row r="32" spans="1:19" ht="15" customHeight="1" x14ac:dyDescent="0.3">
      <c r="A32" s="1">
        <v>19</v>
      </c>
      <c r="B32" s="1" t="s">
        <v>79</v>
      </c>
      <c r="C32" s="1" t="s">
        <v>114</v>
      </c>
      <c r="D32" s="1" t="s">
        <v>118</v>
      </c>
      <c r="E32" s="1" t="s">
        <v>12</v>
      </c>
      <c r="F32" s="1">
        <v>17</v>
      </c>
      <c r="G32" s="1">
        <v>10</v>
      </c>
      <c r="H32" s="1" t="s">
        <v>112</v>
      </c>
      <c r="I32" s="5" t="s">
        <v>10</v>
      </c>
      <c r="J32" s="5" t="s">
        <v>12</v>
      </c>
      <c r="K32" s="5">
        <v>23.859000000000002</v>
      </c>
      <c r="L32" s="5">
        <f>F32*K32/100</f>
        <v>4.0560299999999998</v>
      </c>
      <c r="M32" s="5">
        <v>5</v>
      </c>
      <c r="N32" s="5" t="s">
        <v>12</v>
      </c>
      <c r="O32" s="5">
        <f t="shared" si="1"/>
        <v>0.81120599999999998</v>
      </c>
      <c r="P32" s="5" t="s">
        <v>13</v>
      </c>
      <c r="Q32" s="5">
        <v>37</v>
      </c>
      <c r="R32" s="5"/>
      <c r="S32">
        <f t="shared" si="2"/>
        <v>13.859000000000002</v>
      </c>
    </row>
    <row r="33" spans="1:19" ht="15" customHeight="1" x14ac:dyDescent="0.3">
      <c r="A33" s="1">
        <v>20</v>
      </c>
      <c r="B33" s="1" t="s">
        <v>82</v>
      </c>
      <c r="C33" s="1" t="s">
        <v>115</v>
      </c>
      <c r="D33" s="1" t="s">
        <v>117</v>
      </c>
      <c r="E33" s="1" t="s">
        <v>12</v>
      </c>
      <c r="F33" s="1">
        <v>49</v>
      </c>
      <c r="G33" s="1">
        <v>10</v>
      </c>
      <c r="H33" s="1" t="s">
        <v>110</v>
      </c>
      <c r="I33" s="5" t="s">
        <v>33</v>
      </c>
      <c r="J33" s="5" t="s">
        <v>12</v>
      </c>
      <c r="K33" s="5">
        <v>1313.95</v>
      </c>
      <c r="L33" s="5">
        <f>F33*K33/100</f>
        <v>643.83550000000002</v>
      </c>
      <c r="M33" s="5">
        <v>5.4</v>
      </c>
      <c r="N33" s="5" t="s">
        <v>12</v>
      </c>
      <c r="O33" s="5">
        <f t="shared" si="1"/>
        <v>119.2287962962963</v>
      </c>
      <c r="P33" s="5" t="s">
        <v>71</v>
      </c>
      <c r="Q33" s="5">
        <v>38</v>
      </c>
      <c r="R33" s="5"/>
      <c r="S33">
        <f t="shared" si="2"/>
        <v>1303.95</v>
      </c>
    </row>
    <row r="34" spans="1:19" x14ac:dyDescent="0.3">
      <c r="C34" s="1"/>
    </row>
    <row r="41" spans="1:19" x14ac:dyDescent="0.3">
      <c r="K41" s="9"/>
    </row>
    <row r="42" spans="1:19" x14ac:dyDescent="0.3">
      <c r="K42" s="9"/>
    </row>
    <row r="43" spans="1:19" x14ac:dyDescent="0.3">
      <c r="K43" s="9"/>
    </row>
  </sheetData>
  <autoFilter ref="A1:S1" xr:uid="{59CCD603-0D97-403E-BF8C-6B6B35E9BFFE}">
    <sortState xmlns:xlrd2="http://schemas.microsoft.com/office/spreadsheetml/2017/richdata2" ref="A2:S33">
      <sortCondition ref="A1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B41B493E9B82418211B828EBE674BB" ma:contentTypeVersion="18" ma:contentTypeDescription="Een nieuw document maken." ma:contentTypeScope="" ma:versionID="1c9d4d35a64cd8ad5613060a0ee697f2">
  <xsd:schema xmlns:xsd="http://www.w3.org/2001/XMLSchema" xmlns:xs="http://www.w3.org/2001/XMLSchema" xmlns:p="http://schemas.microsoft.com/office/2006/metadata/properties" xmlns:ns2="b69c800a-f624-42d6-9f24-006bd721572e" xmlns:ns3="c75baf8f-5c46-435e-87a6-9ec4ab93d399" targetNamespace="http://schemas.microsoft.com/office/2006/metadata/properties" ma:root="true" ma:fieldsID="82df1f9c6460b003726782850e651d8c" ns2:_="" ns3:_="">
    <xsd:import namespace="b69c800a-f624-42d6-9f24-006bd721572e"/>
    <xsd:import namespace="c75baf8f-5c46-435e-87a6-9ec4ab93d3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c800a-f624-42d6-9f24-006bd72157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5baf8f-5c46-435e-87a6-9ec4ab93d39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a5b36ef-2210-47ee-8848-b51db52c6539}" ma:internalName="TaxCatchAll" ma:showField="CatchAllData" ma:web="c75baf8f-5c46-435e-87a6-9ec4ab93d3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5baf8f-5c46-435e-87a6-9ec4ab93d399" xsi:nil="true"/>
    <lcf76f155ced4ddcb4097134ff3c332f xmlns="b69c800a-f624-42d6-9f24-006bd72157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4E7635-01BA-44BD-AD69-62A31C28D4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9c800a-f624-42d6-9f24-006bd721572e"/>
    <ds:schemaRef ds:uri="c75baf8f-5c46-435e-87a6-9ec4ab93d3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ECF35C-3C3C-46B8-A9D6-3028B7D23B97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5332ED4-29CF-4940-81AE-90752D8C176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D9459D4-41DA-4068-9034-300857D5F21B}">
  <ds:schemaRefs>
    <ds:schemaRef ds:uri="http://www.w3.org/XML/1998/namespace"/>
    <ds:schemaRef ds:uri="http://purl.org/dc/terms/"/>
    <ds:schemaRef ds:uri="http://purl.org/dc/dcmitype/"/>
    <ds:schemaRef ds:uri="c75baf8f-5c46-435e-87a6-9ec4ab93d399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b69c800a-f624-42d6-9f24-006bd721572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Sample_information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Lotte Cornelli</dc:creator>
  <cp:lastModifiedBy>Lotte Cornelli</cp:lastModifiedBy>
  <dcterms:created xsi:type="dcterms:W3CDTF">2023-12-08T09:27:19Z</dcterms:created>
  <dcterms:modified xsi:type="dcterms:W3CDTF">2024-04-03T14:46:22Z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0x01010029B41B493E9B82418211B828EBE674BB</vt:lpwstr>
  </property>
  <property fmtid="{D5CDD505-2E9C-101B-9397-08002B2CF9AE}" pid="3" name="MediaServiceImageTags">
    <vt:lpwstr/>
  </property>
</Properties>
</file>