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GS_ThinkPad\Zwischensicherung Server\Oral Health_NGPs_Review\Review_NGPs_Oral Health_Role of Nicotine\Text_Tables_Supplments_Drafts\MC_NP_Rev\"/>
    </mc:Choice>
  </mc:AlternateContent>
  <bookViews>
    <workbookView xWindow="0" yWindow="0" windowWidth="20124" windowHeight="7392"/>
  </bookViews>
  <sheets>
    <sheet name="Table S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96" i="1" l="1"/>
  <c r="N96" i="1"/>
  <c r="P95" i="1"/>
  <c r="N95" i="1"/>
  <c r="P92" i="1"/>
  <c r="N92" i="1"/>
  <c r="K250" i="1" l="1"/>
  <c r="K220" i="1"/>
  <c r="K240" i="1" l="1"/>
  <c r="K113" i="1"/>
  <c r="K27" i="1"/>
  <c r="B250" i="1"/>
  <c r="B240" i="1" l="1"/>
  <c r="B220" i="1"/>
  <c r="B113" i="1"/>
  <c r="B27" i="1"/>
  <c r="G252" i="1" l="1"/>
  <c r="G251" i="1"/>
  <c r="G250" i="1"/>
  <c r="E252" i="1"/>
  <c r="E251" i="1"/>
  <c r="E250" i="1"/>
  <c r="P195" i="1"/>
  <c r="P194" i="1"/>
  <c r="P193" i="1"/>
  <c r="N195" i="1"/>
  <c r="N194" i="1"/>
  <c r="N193" i="1"/>
  <c r="P179" i="1"/>
  <c r="P178" i="1"/>
  <c r="P177" i="1"/>
  <c r="N179" i="1"/>
  <c r="N178" i="1"/>
  <c r="N177" i="1"/>
  <c r="P166" i="1"/>
  <c r="P165" i="1"/>
  <c r="P164" i="1"/>
  <c r="N166" i="1"/>
  <c r="N165" i="1"/>
  <c r="N164" i="1"/>
  <c r="P135" i="1"/>
  <c r="P134" i="1"/>
  <c r="P133" i="1"/>
  <c r="N135" i="1"/>
  <c r="N134" i="1"/>
  <c r="N133" i="1"/>
  <c r="P94" i="1"/>
  <c r="N94" i="1"/>
  <c r="P93" i="1"/>
  <c r="N93" i="1"/>
  <c r="P64" i="1"/>
  <c r="P63" i="1"/>
  <c r="P62" i="1"/>
  <c r="N64" i="1"/>
  <c r="N63" i="1"/>
  <c r="N62" i="1"/>
  <c r="P46" i="1"/>
  <c r="P45" i="1"/>
  <c r="P44" i="1"/>
  <c r="N46" i="1"/>
  <c r="N45" i="1"/>
  <c r="N44" i="1"/>
  <c r="G242" i="1"/>
  <c r="G241" i="1"/>
  <c r="G240" i="1"/>
  <c r="E242" i="1"/>
  <c r="E241" i="1"/>
  <c r="E240" i="1"/>
  <c r="G222" i="1"/>
  <c r="G221" i="1"/>
  <c r="G220" i="1"/>
  <c r="E222" i="1"/>
  <c r="E221" i="1"/>
  <c r="E220" i="1"/>
  <c r="G115" i="1"/>
  <c r="G114" i="1"/>
  <c r="G113" i="1"/>
  <c r="E115" i="1"/>
  <c r="E114" i="1"/>
  <c r="E113" i="1"/>
  <c r="G29" i="1"/>
  <c r="G28" i="1"/>
  <c r="G27" i="1"/>
  <c r="E29" i="1"/>
  <c r="E27" i="1"/>
  <c r="E28" i="1"/>
  <c r="P197" i="1" l="1"/>
  <c r="P181" i="1"/>
  <c r="P47" i="1"/>
  <c r="P167" i="1"/>
  <c r="P180" i="1"/>
  <c r="P136" i="1"/>
  <c r="P137" i="1"/>
  <c r="P66" i="1"/>
  <c r="P196" i="1"/>
  <c r="G253" i="1"/>
  <c r="G254" i="1"/>
  <c r="E254" i="1"/>
  <c r="E253" i="1"/>
  <c r="N197" i="1"/>
  <c r="N196" i="1"/>
  <c r="N180" i="1"/>
  <c r="N181" i="1"/>
  <c r="P168" i="1"/>
  <c r="N168" i="1"/>
  <c r="N167" i="1"/>
  <c r="N137" i="1"/>
  <c r="N136" i="1"/>
  <c r="P65" i="1"/>
  <c r="N66" i="1"/>
  <c r="N65" i="1"/>
  <c r="P48" i="1"/>
  <c r="N48" i="1"/>
  <c r="N47" i="1"/>
  <c r="E31" i="1"/>
  <c r="G116" i="1"/>
  <c r="G244" i="1"/>
  <c r="E244" i="1"/>
  <c r="E243" i="1"/>
  <c r="G243" i="1"/>
  <c r="E30" i="1"/>
  <c r="G223" i="1"/>
  <c r="G117" i="1"/>
  <c r="G224" i="1"/>
  <c r="E224" i="1"/>
  <c r="E223" i="1"/>
  <c r="E116" i="1"/>
  <c r="E117" i="1"/>
  <c r="G31" i="1"/>
  <c r="G30" i="1"/>
</calcChain>
</file>

<file path=xl/sharedStrings.xml><?xml version="1.0" encoding="utf-8"?>
<sst xmlns="http://schemas.openxmlformats.org/spreadsheetml/2006/main" count="838" uniqueCount="221">
  <si>
    <t>Endpoint</t>
  </si>
  <si>
    <t>NGP vs NU</t>
  </si>
  <si>
    <t>NGP vs CC</t>
  </si>
  <si>
    <t>Comment</t>
  </si>
  <si>
    <t>Mutations in POLP</t>
  </si>
  <si>
    <t>Mutations in HPRT</t>
  </si>
  <si>
    <t>Histological changes in oral cells</t>
  </si>
  <si>
    <t>mRNA or miRNA levels</t>
  </si>
  <si>
    <t>I. Precancerous lesions and oxidative stress in the oral cells, tissues or fluids</t>
  </si>
  <si>
    <t>Micronuclei (MN)</t>
  </si>
  <si>
    <t>Product comparison</t>
  </si>
  <si>
    <t>Outcome</t>
  </si>
  <si>
    <t>EC vs NU (or NS)</t>
  </si>
  <si>
    <t>EC vs CC</t>
  </si>
  <si>
    <t>EC vs dual</t>
  </si>
  <si>
    <t>LDH (saliva)</t>
  </si>
  <si>
    <t>8-OHdG</t>
  </si>
  <si>
    <t>Reference *</t>
  </si>
  <si>
    <t>NNN (in saliva)</t>
  </si>
  <si>
    <t>HTP vs NU (or NS)</t>
  </si>
  <si>
    <t>°1</t>
  </si>
  <si>
    <t>°0</t>
  </si>
  <si>
    <t>HTP vs CC</t>
  </si>
  <si>
    <t>Acrolein-DNA adducts</t>
  </si>
  <si>
    <t>GSH-Px</t>
  </si>
  <si>
    <t>MPO</t>
  </si>
  <si>
    <t>CTX</t>
  </si>
  <si>
    <t>N</t>
  </si>
  <si>
    <t>Mean</t>
  </si>
  <si>
    <t>SD</t>
  </si>
  <si>
    <t>95 % CI low</t>
  </si>
  <si>
    <t>95 % CI high</t>
  </si>
  <si>
    <r>
      <t xml:space="preserve">User </t>
    </r>
    <r>
      <rPr>
        <b/>
        <i/>
        <sz val="11"/>
        <color theme="1"/>
        <rFont val="Times New Roman"/>
        <family val="1"/>
      </rPr>
      <t>vs</t>
    </r>
    <r>
      <rPr>
        <b/>
        <sz val="11"/>
        <color theme="1"/>
        <rFont val="Times New Roman"/>
        <family val="1"/>
      </rPr>
      <t xml:space="preserve"> non-user (NU)</t>
    </r>
  </si>
  <si>
    <r>
      <t> </t>
    </r>
    <r>
      <rPr>
        <sz val="10"/>
        <color theme="1"/>
        <rFont val="Times New Roman"/>
        <family val="1"/>
      </rPr>
      <t>Akram et al., 2021 (3)</t>
    </r>
  </si>
  <si>
    <t>II. Inflammatory processes and changes in BOBEs (BOPHs)</t>
  </si>
  <si>
    <t>Gene dysregulation (towards cancer)</t>
  </si>
  <si>
    <t>Gingivitis</t>
  </si>
  <si>
    <t>Pariodontitis</t>
  </si>
  <si>
    <t>TIMP-1</t>
  </si>
  <si>
    <t>PGE-2</t>
  </si>
  <si>
    <t>RAGE</t>
  </si>
  <si>
    <t>EN-RAGE</t>
  </si>
  <si>
    <t>IL-1ß</t>
  </si>
  <si>
    <t>IL-2</t>
  </si>
  <si>
    <t>IL-4 (anti-inflamm., direction reversed)</t>
  </si>
  <si>
    <t>IL-6</t>
  </si>
  <si>
    <r>
      <t> </t>
    </r>
    <r>
      <rPr>
        <sz val="10"/>
        <color theme="1"/>
        <rFont val="Times New Roman"/>
        <family val="1"/>
      </rPr>
      <t>Alharthi et al., 2019 (7)</t>
    </r>
  </si>
  <si>
    <r>
      <t> </t>
    </r>
    <r>
      <rPr>
        <sz val="10"/>
        <color theme="1"/>
        <rFont val="Times New Roman"/>
        <family val="1"/>
      </rPr>
      <t>Al-Aali et al., 2018 (4)</t>
    </r>
  </si>
  <si>
    <r>
      <t> </t>
    </r>
    <r>
      <rPr>
        <sz val="10"/>
        <color theme="1"/>
        <rFont val="Times New Roman"/>
        <family val="1"/>
      </rPr>
      <t>Al-Hamoudi et al., 2020 (5)</t>
    </r>
  </si>
  <si>
    <t xml:space="preserve">IL-8 
(smoking inhibits stimulation of IL-8: increase/decrease inversed) </t>
  </si>
  <si>
    <t>EC vs CC (FS)</t>
  </si>
  <si>
    <t>IL-9 (anti-inflammatory: inversed)</t>
  </si>
  <si>
    <t>IL-12p70</t>
  </si>
  <si>
    <t>IL-13 (anti-inflammatory: inversed)</t>
  </si>
  <si>
    <t>IL-15</t>
  </si>
  <si>
    <t>IL-18</t>
  </si>
  <si>
    <t>TNF-alpha</t>
  </si>
  <si>
    <t>INF-gamma</t>
  </si>
  <si>
    <t>GM-CSF</t>
  </si>
  <si>
    <t>MMP-8</t>
  </si>
  <si>
    <t>MMP-9</t>
  </si>
  <si>
    <r>
      <t> </t>
    </r>
    <r>
      <rPr>
        <sz val="10"/>
        <color theme="1"/>
        <rFont val="Times New Roman"/>
        <family val="1"/>
      </rPr>
      <t>Ali et al., 2022 (7)</t>
    </r>
  </si>
  <si>
    <t>III. Changes in oral clinical parameters including dental issues</t>
  </si>
  <si>
    <t>Risk of caries and other dental problems</t>
  </si>
  <si>
    <t>pH of saliva</t>
  </si>
  <si>
    <t>Total proteins in saliva</t>
  </si>
  <si>
    <t>Calicium in saliva</t>
  </si>
  <si>
    <t>Phosphate in saliva</t>
  </si>
  <si>
    <t>PI or PS</t>
  </si>
  <si>
    <t>IgA (saliva), inversed</t>
  </si>
  <si>
    <t>Lysozyme (saliva, anti-bact.), inversed</t>
  </si>
  <si>
    <t>Lactoferrin (saliva anti-bact.), inversed</t>
  </si>
  <si>
    <t xml:space="preserve">Poor oral health (incl. gum and periodontal dis.) </t>
  </si>
  <si>
    <t>Tongue or cheek pain</t>
  </si>
  <si>
    <t>GI, gingival pain and/or bleeding</t>
  </si>
  <si>
    <t>OML (total)</t>
  </si>
  <si>
    <t>EC vs FS</t>
  </si>
  <si>
    <t>Nicotine stomatitits</t>
  </si>
  <si>
    <t>Hyperplastic candidiasis</t>
  </si>
  <si>
    <t>Hairy tongue</t>
  </si>
  <si>
    <t>BOP, inversed</t>
  </si>
  <si>
    <t>PD</t>
  </si>
  <si>
    <t>MBL (including PIBL, BLT, RBL, CBL)</t>
  </si>
  <si>
    <t>CAL</t>
  </si>
  <si>
    <t>OPG</t>
  </si>
  <si>
    <t>RANKL</t>
  </si>
  <si>
    <t>Bad breath</t>
  </si>
  <si>
    <t>MT</t>
  </si>
  <si>
    <t>Alharthi et al., 2019 {Alharthi, 2019 #183329}</t>
  </si>
  <si>
    <t>alpha-Diversity</t>
  </si>
  <si>
    <t>beta-Diversity</t>
  </si>
  <si>
    <t>IV. Shifts in the oral microbiome (the significant difference of NGP to either NU or CC is evaluated (only 0 or 1 possible)</t>
  </si>
  <si>
    <t>Faith's phylogenitic diversity</t>
  </si>
  <si>
    <t>Pathogen over-representation and higher virulence</t>
  </si>
  <si>
    <t>BOP (inverted)</t>
  </si>
  <si>
    <t>MBL</t>
  </si>
  <si>
    <t>Tommasi, S., H. Blumenfeld, and A. Besaratinia: Vaping Dose, Device Type, and E-Liquid Flavor Are Determinants of DNA Damage in Electronic Cigarette Users; Nicotine &amp; tobacco research : official journal of the Society for Research on Nicotine and Tobacco 25 (2023) 1145-1154. DOI: 10.1093/ntr/ntad003</t>
  </si>
  <si>
    <t>Reeve, G.S., M.R. Rostami, R.F. Reich, D.A. Behrman, P.L. Leopold, R.G. Crystal, and Y. Strulovici-Barel: Oral Epithelium Response of Electronic Cigarette Users to Electronic Cigarette; Journal of oral pathology &amp; medicine : official publication of the International Association of Oral Pathologists and the American Academy of Oral Pathology 52 (2023) 431-439. DOI: 10.1111/jop.13380</t>
  </si>
  <si>
    <t xml:space="preserve">Pop, A.M., R. Coroș, A.M. Stoica, and M. Monea: Early Diagnosis of Oral Mucosal Alterations in Smokers and E-Cigarette Users Based on Micronuclei Count: A Cross-Sectional Study among Dental Students; International journal of environmental research and public health 18 (2021) 13246. </t>
  </si>
  <si>
    <t>Schwarzmeier LÂ, T., B.S. da Cruz, C.C.P. Ferreira, B. Carvalho, M.G.O. Alves, C.F. Lima Carta, J.R. Scholz, and J.D. Almeida: E-Cig Might Cause Cell Damage of Oral Mucosa; Oral surgery, oral medicine, oral pathology and oral radiology 131 (2021) 435-443. DOI: 10.1016/j.oooo.2020.11.009</t>
  </si>
  <si>
    <t>Franco, T., S. Trapasso, L. Puzzo, and E. Allegra: Electronic Cigarette: Role in the Primary Prevention of Oral Cavity Cancer; Clinical medicine insights. Ear, nose and throat 9 (2016) 7-12. DOI: 10.4137/cment.s40364</t>
  </si>
  <si>
    <t>Pandarathodiyil, A.K., A. Ramanathan, R. Garg, J.G. Doss, F.B. Abd Rahman, W.M.N. Ghani, and S. Warnakulasuriya: Lactate Dehydrogenase Levels in the Saliva of Cigarette and E-Cigarette Smokers (Vapers): A Comparative Analysis; Asian Pacific journal of cancer prevention : APJCP 22 (2021) 3227-3235. DOI: 10.31557/apjcp.2021.22.10.3227</t>
  </si>
  <si>
    <t xml:space="preserve">Karaaslan, F., A. Dikilita, and U. Yi_it: The Effects of Vaping Electronic Cigarettes on Periodontitis; Australian dental journal 65 (2020) 143-149. </t>
  </si>
  <si>
    <t>Tommasi, S., A.W. Caliri, A. Caceres, D.E. Moreno, M. Li, Y. Chen, K.D. Siegmund, and A. Besaratinia: Deregulation of Biologically Significant Genes and Associated Molecular Pathways in the Oral Epithelium of Electronic Cigarette Users; International journal of molecular sciences 20 (2019). DOI: 10.3390/ijms20030738</t>
  </si>
  <si>
    <r>
      <t xml:space="preserve">Bustamante, G., B. Ma, G. Yakovlev, K. Yershova, C. Le, J. Jensen, D.K. Hatsukami, and I. Stepanov: Presence of the Carcinogen </t>
    </r>
    <r>
      <rPr>
        <i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'-Nitrosonornicotine in Saliva of E-Cigarette Users; Chem. Res. Toxicol. 31 (2018) 731-738. DOI: 10.1021/acs.chemrestox.8b00089</t>
    </r>
  </si>
  <si>
    <t>Scherer, G., M. Scherer, J. Mutze, T. Hauke, and N. Pluym: Assessment of the Exposure to Tobacco-Specific Nitrosamines and Minor Tobacco Alkaloids in Users of Various Tobacco/Nicotine Products; Chem Res Toxicol 35 (2022) 684-693. DOI: 10.1021/acs.chemrestox.2c00020</t>
  </si>
  <si>
    <t>Cheng, G., J. Guo, S.G. Carmella, B. Lindgren, J. Ikuemonisan, J. Jensen, D.K. Hatsukami, S. Balbo, and S.S. Hecht: Increased Acrolein-DNA Adducts in Buccal Brushings of E-Cigarette Users; Carcinogenesis 43 (2022) 437-444. DOI: 10.1093/carcin/bgac026</t>
  </si>
  <si>
    <t>Ye, D., S. Gajendra, G. Lawyer, N. Jadeja, D. Pishey, S. Pathagunti, J. Lyons, P. Veazie, G. Watson, S. McIntosh, and I. Rahman: Inflammatory Biomarkers and Growth Factors in Saliva and Gingival Crevicular Fluid of E-Cigarette Users, Cigarette Smokers, and Dual Smokers: A Pilot Study; Journal of periodontology 91 (2020) 1274-1283. DOI: 10.1002/jper.19-0457</t>
  </si>
  <si>
    <t>Akram, Z., S. Aati, A. Alrahlah, F. Vohra, and A. Fawzy: Longitudinal Evaluation of Clinical, Spectral and Tissue Degradation Biomarkers in Progression of Periodontitis among Cigarette and Electronic Cigarette Smokers; J Dent (2021) 103678. DOI: https://doi.org/10.1016/j.jdent.2021.103678</t>
  </si>
  <si>
    <t>Park, B., H. Koh, M. Patatanian, H. Reyes-Caballero, N. Zhao, J. Meinert, J.T. Holbrook, L.I. Leinbach, and S. Biswal: The Mediating Roles of the Oral Microbiome in Saliva and Subgingival Sites between E-Cigarette Smoking and Gingival Inflammation; BMC microbiology 23 (2023). DOI: 10.1186/s12866-023-02779-z</t>
  </si>
  <si>
    <t>ALHarthi, S.S., M. BinShabaib, Z. Akram, I. Rahman, G.E. Romanos, and F. Javed: Impact of Cigarette Smoking and Vaping on the Outcome of Full-Mouth Ultrasonic Scaling among Patients with Gingival Inflammation: A Prospective Study; Clinical oral investigations 23 (2019) 2751-2758. DOI: https://doi.org/10.1007/s00784-018-2725-2</t>
  </si>
  <si>
    <t>Xu, F., S. Pushalkar, Z. Lin, S.C. Thomas, J.K. Persaud, M.A. Sierra, M. Vardhan, R. Vasconcelos, A. Akapo, Y. Guo, T. Gordon, P.M. Corby, A.R. Kamer, X. Li, and D. Saxena: Electronic Cigarette Use Enriches Periodontal Pathogens; Mol Oral Microbiol (2022). DOI: 10.1111/omi.12361</t>
  </si>
  <si>
    <t>AlJasser, R., M. Zahid, M. AlSarhan, D. AlOtaibi, and S. AlOraini: The Effect of Conventional Versus Electronic Cigarette Use on Treatment Outcomes of Peri-Implant Disease; BMC oral health 21 (2021) 480. DOI: 10.1186/s12903-021-01784-w</t>
  </si>
  <si>
    <t>Miluna, S., R. Melderis, L. Briuka, I. Skadins, R. Broks, J. Kroica, and D. Rostoka: The Correlation of Swedish Snus, Nicotine Pouches and Other Tobacco Products with Oral Mucosal Health and Salivary Biomarkers; Dentistry journal 10 (2022). DOI: 10.3390/dj10080154</t>
  </si>
  <si>
    <t>Faridoun, A., A.S. Sultan, M. Ann Jabra-Rizk, and T.F. Meiller: Salivary Biomarker Profiles in E-Cigarette Users and Conventional Smokers: A Cross-Sectional Study; Oral Dis 27 (2021) 277-279. DOI: 10.1111/odi.13533</t>
  </si>
  <si>
    <t>Verma, A., K. Anand, M. Bhargava, A. Kolluri, M. Kumar, and D.H. Palve: Comparative Evaluation of Salivary Biomarker Levels in E-Cigarette Smokers and Conventional Smokers; Journal of pharmacy &amp; bioallied sciences 13 (2021) S1642-s1645. DOI: 10.4103/jpbs.jpbs_393_21</t>
  </si>
  <si>
    <t>AlQahtani, M.A., A.S. Alayad, A. Alshihri, F.O.B. Correa, and Z. Akram: Clinical Peri-Implant Parameters and Inflammatory Cytokine Profile among Smokers of Cigarette, E-Cigarette, and Waterpipe; Clin Implant Dent Relat Res 13 (2018) 55-58. DOI: 10.1111/cid.12664</t>
  </si>
  <si>
    <t>ArRejaie, A.S., K.A. Al-Aali, M. Alrabiah, F. Vohra, S.A. Mokeem, G.B. Rcdc, A. Alrahla, and T. Abduljabbar: Proinflammatory Cytokine Levels and Peri-Implant Parameters among Cigarette Smokers, Individuals Vaping Electronic Cigarettes and Non-Smokers; Journal of periodontology 90 (2019) 367-374. DOI: 10.1002/jper.18-0045</t>
  </si>
  <si>
    <t>BinShabaib, M., S.S. ALHarthi, Z. Akram, J. Khan, I. Rahman, G.E. Romanos, and F. Javed: Clinical Periodontal Status and Gingival Crevicular Fluid Cytokine Profile among Cigarette-Smokers, Electronic-Cigarette Users and Never-Smokers; Archives of oral biology 102 (2019) 212-217. DOI: https://doi.org/10.1016/j.archoralbio.2019.05.001</t>
  </si>
  <si>
    <t>Al-Aali, K.A., M. Alrabiah, A.S. ArRejaie, T. Abduljabbar, F. Vohra, and Z. Akram: Peri-Implant Parameters, Tumor Necrosis Factor-Alpha, and Interleukin-1 Beta Levels in Vaping Individuals; Clin Implant Dent Relat Res 20 (2018) 410-415. DOI: https://doi.org/10.1111/cid.12597</t>
  </si>
  <si>
    <t>Mokeem, S.A., M.N. Alasqah, D. Michelogiannakis, A.A. Al-Kheraif, G.E. Romanos, and F. Javed: Clinical and Radiographic Periodontal Status and Whole Salivary Cotinine, Il-1beta and Il-6 Levels in Cigarette- and Waterpipe-Smokers and E-Cig Users; Environmental toxicology and pharmacology 61 (2018) 38-43. DOI: 10.1016/j.etap.2018.05.016</t>
  </si>
  <si>
    <r>
      <t>Pushalkar, S., B. Paul, Q. Li, J. Yang, R. Vasconcelos, S. Makwana, J.M. Gonzalez, S. Shah, C. Xie, M.N. Janal, E. Queiroz, M. Bederoff, J. Leinwand, J. Solarewicz, F. Xu, E. Aboseria, Y. Guo, D. Aguallo, C. Gomez, A. Kamer</t>
    </r>
    <r>
      <rPr>
        <i/>
        <sz val="11"/>
        <color theme="1"/>
        <rFont val="Calibri"/>
        <family val="2"/>
        <scheme val="minor"/>
      </rPr>
      <t>, et al.</t>
    </r>
    <r>
      <rPr>
        <sz val="11"/>
        <color theme="1"/>
        <rFont val="Calibri"/>
        <family val="2"/>
        <scheme val="minor"/>
      </rPr>
      <t>: Electronic Cigarette Aerosol Modulates the Oral Microbiome and Increases Risk of Infection; iScience 23 (2020). DOI: 10.1016/j.isci.2020.100884</t>
    </r>
  </si>
  <si>
    <t>Thomas, S.C., F. Xu, S. Pushalkar, Z. Lin, N. Thakor, M. Vardhan, Z. Flaminio, A. Khodadadi-Jamayran, R. Vasconcelos, A. Akapo, E. Queiroz, M. Bederoff, M.N. Janal, Y. Guo, D. Aguallo, T. Gordon, P.M. Corby, A.R. Kamer, X. Li, and D. Saxena: Electronic Cigarette Use Promotes a Unique Periodontal Microbiome; mBio 13 (2022). DOI: 10.1128/mbio.00075-22</t>
  </si>
  <si>
    <t>Ganesan, S.M., S.M. Dabdoub, H.N. Nagaraja, M.L. Scott, S. Pamulapati, M.L. Berman, P.G. Shields, M.E. Wewers, and P.S. Kumar: Adverse Effects of Electronic Cigarettes on the Disease-Naive Oral Microbiome; Sci Adv 6 (2020) eaaz0108. DOI: 10.1126/sciadv.aaz0108</t>
  </si>
  <si>
    <t>Al-Hamoudi, N., A. Alsahhaf, M. Al Deeb, M. Alrabiah, F. Vohra, and T. Abduljabbar: Effect of Scaling and Root Planing on the Expression of Anti-Inflammatory Cytokines (Il-4, Il-9, Il-10, and Il-13) in the Gingival Crevicular Fluid of Electronic Cigarette Users and Non-Smokers with Moderate Chronic Periodontitis; Journal of periodontal &amp; implant science 50 (2020) 74-82. DOI: 10.5051/jpis.2020.50.2.74</t>
  </si>
  <si>
    <t>Ali, D., I. Kuyunov, J.K. Baskaradoss, and T. Mikami: Comparison of Periodontal Status and Salivary Il-15 and -18 Levels in Cigarette-Smokers and Individuals Using Electronic Nicotine Delivery Systems; BMC oral health 22 (2022) 655. DOI: 10.1186/s12903-022-02700-6</t>
  </si>
  <si>
    <t>Irusa, K.F., M. Finkelman, B. Magnuson, T. Donovan, and S.E. Eisen: A Comparison of the Caries Risk between Patients Who Use Vapes or Electronic Cigarettes and Those Who Do Not: A Cross-Sectional Study; Journal of the American Dental Association (1939) 153 (2022) 1179-1183. DOI: 10.1016/j.adaj.2022.09.013</t>
  </si>
  <si>
    <t>Vemulapalli, A., S.R. Mandapati, A. Kotha, and S. Aryal: Association between Vaping and Untreated Caries: A Cross-Sectional Study of National Health and Nutrition Examination Survey 2017-2018 Data; Journal of the American Dental Association (1939) 152 (2021) 720-729. DOI: 10.1016/j.adaj.2021.04.014</t>
  </si>
  <si>
    <t>Akinkugbe, A.A.: Cigarettes, E-Cigarettes, and Adolescents' Oral Health: Findings from the Population Assessment of Tobacco and Health (Path) Study; JDR clinical and translational research (2018) 2380084418806870. DOI: 10.1177/2380084418806870</t>
  </si>
  <si>
    <t>Cho, J.H.: The Association between Electronic-Cigarette Use and Self-Reported Oral Symptoms Including Cracked or Broken Teeth and Tongue and/or inside-Cheek Pain among Adolescents: A Cross-Sectional Study; PLoS One 12 (2017) e0180506. DOI: 10.1371/journal.pone.0180506</t>
  </si>
  <si>
    <t xml:space="preserve">Ghazali, A.F., A.F. Ismail, and A. Daud: Caries Experience among Cigarette and E-Cigarette Users: A 6-Month Prospective Study; Journal of Pharmaceutical Sciences and Research 11 (2019) 2566-2569. </t>
  </si>
  <si>
    <t>Cichońska, D., A. Kusiak, B. Kochańska, J. Ochocińska, and D. Świetlik: Influence of Electronic Cigarettes on Selected Physicochemical Properties of Saliva; International journal of environmental research and public health 19 (2022). DOI: 10.3390/ijerph19063314</t>
  </si>
  <si>
    <t>Alazmi, S.O., F.J. Almutairi, and B.A. Alresheedi: Comparison of Peri-Implant Clinicoradiographic Parameters among Non-Smokers and Individuals Using Electronic Nicotine Delivery Systems at 8 Years of Follow-Up; Oral health &amp; preventive dentistry 19 (2021) 511-516. DOI: 10.3290/j.ohpd.b2082123</t>
  </si>
  <si>
    <t>Ibraheem, W.I., H.I. Fageeh, R.S. Preethanath, F.A. Alzahrani, A.S. Al-Zawawi, D.D. Divakar, and A.A. Al-Kheraif: Comparison of Rankl and Osteoprotegerin Levels in the Gingival Crevicular Fluid of Young Cigarette- and Waterpipe-Smokers and Individuals Using Electronic Nicotine Delivery Systems; Archives of oral biology 115 (2020). DOI: 10.1016/j.archoralbio.2020.104714</t>
  </si>
  <si>
    <t>Vohra, F., I.A. Bukhari, S.A. Sheikh, R. Albaijan, and M. Naseem: Comparison of Self-Rated Oral Symptoms and Periodontal Status among Cigarette Smokers and Individuals Using Electronic Nicotine Delivery Systems; Journal of American college health : J of ACH 68 (2020) 788-793. DOI: 10.1080/07448481.2019.1709476</t>
  </si>
  <si>
    <t>Alqahtani, F., M. Alqahtani, A.H. Albaqawi, A.A. Al-Kheraif, and F. Javed: Comparison of Cotinine Levels in the Peri-Implant Sulcular Fluid among Cigarette and Waterpipe Smokers, Electronic-Cigarette Users, and Nonsmokers; Clin Implant Dent Relat Res 21 (2019) 702-707. DOI: 10.1111/cid.12813</t>
  </si>
  <si>
    <t>Javed, F., T. Abduljabbar, F. Vohra, H. Malmstrom, I. Rahman, and G.E. Romanos: Comparison of Periodontal Parameters and Self-Perceived Oral Symptoms among Cigarette Smokers, Individuals Vaping Electronic Cigarettes, and Never-Smokers; Journal of periodontology 88 (2017) 1059-1065. DOI: 10.1902/jop.2017.170197</t>
  </si>
  <si>
    <t>Cichonska, D., A. Kusiak, B. Kochanska, J. Ochocinska, and D. Swietlik: Influence of Electronic Cigarettes on Selected Antibacterial Properties of Saliva; International journal of environmental research and public health 16 (2019). DOI: 10.3390/ijerph16224433</t>
  </si>
  <si>
    <t>Huilgol, P., S.P. Bhatt, N. Biligowda, N.C. Wright, and J.M. Wells: Association of E-Cigarette Use with Oral Health: A Population-Based Cross-Sectional Questionnaire Study; Journal of public health (Oxford, England) 41 (2019) 354-361. DOI: 10.1093/pubmed/fdy082</t>
  </si>
  <si>
    <t>Atuegwu, N.C., M.F. Perez, C. Oncken, S. Thacker, E.L. Mead, and E.M. Mortensen: Association between Regular Electronic Nicotine Product Use and Self-Reported Periodontal Disease Status: Population Assessment of Tobacco and Health Survey; International journal of environmental research and public health 16 (2019). DOI: 10.3390/ijerph16071263</t>
  </si>
  <si>
    <t>Jeong, W., D.W. Choi, Y.K. Kim, H.J. Lee, S.A. Lee, E.C. Park, and S.I. Jang: Associations of Electronic and Conventional Cigarette Use with Periodontal Disease in South Korean Adults; Journal of periodontology 91 (2020) 55-64. DOI: 10.1002/jper.19-0060</t>
  </si>
  <si>
    <t>Bardellini, E., F. Amadori, G. Conti, and A. Majorana: Oral Mucosal Lesions in Electronic Cigarettes Consumers Versus Former Smokers; Acta odontologica Scandinavica (2018) 226-228. DOI: 10.1080/00016357.2017.1406613</t>
  </si>
  <si>
    <t xml:space="preserve">Stewart, C.J., T.A. Auchtung, N.J. Ajami, K. Velasquez, D.P. Smith, G.I. De La, R., R. Salas, and J.F. Petrosino: Effects of Tobacco Smoke and Electronic Cigarette Vapor Exposure on the Oral and Gut Microbiota in Humans a Pilot Study; PeerJ, Vol 6, p e 4693 (2018). </t>
  </si>
  <si>
    <t>Chopyk, J., C.M. Bojanowski, J. Shin, A. Moshensky, A.L. Fuentes, S.S. Bonde, D. Chuki, D.T. Pride, and L.E. Crotty Alexander: Compositional Differences in the Oral Microbiome of E-Cigarette Users; Frontiers in microbiology 12 (2021) 599664. DOI: 10.3389/fmicb.2021.599664</t>
  </si>
  <si>
    <t>Total detrimental oral health effects</t>
  </si>
  <si>
    <t>Number of observations (N)</t>
  </si>
  <si>
    <t>Assumed that dual is mostly CC</t>
  </si>
  <si>
    <t>Number of differnt endpoints (i)</t>
  </si>
  <si>
    <t>Synthesis (qualitative meta-analysis)</t>
  </si>
  <si>
    <t>° Not included in the synthesis (qualitative meta-analysis)</t>
  </si>
  <si>
    <t>Number of differnt endpoints (ii)</t>
  </si>
  <si>
    <t>Number of differnt endpoints (iii)</t>
  </si>
  <si>
    <t>Number of differnt endpoints (iv)</t>
  </si>
  <si>
    <t>Total number of endpoints (i - iv)</t>
  </si>
  <si>
    <t xml:space="preserve"> Tommasi et al., 2023 </t>
  </si>
  <si>
    <t xml:space="preserve">Reeve et al., 2023 </t>
  </si>
  <si>
    <t xml:space="preserve"> Pop et al., 2021 </t>
  </si>
  <si>
    <t xml:space="preserve"> Schwarzmeier et al., 2021 </t>
  </si>
  <si>
    <t xml:space="preserve"> Franco et al., 2016 </t>
  </si>
  <si>
    <t xml:space="preserve"> Karaaslan et al., 2020 </t>
  </si>
  <si>
    <t xml:space="preserve"> Tommasi et al., 2019 </t>
  </si>
  <si>
    <t xml:space="preserve"> Bustamante et al., 2018 </t>
  </si>
  <si>
    <t xml:space="preserve"> Scherer et al. , 2022 </t>
  </si>
  <si>
    <t xml:space="preserve"> Cheng et al., 2022 </t>
  </si>
  <si>
    <t xml:space="preserve"> Ye et al., 2020 </t>
  </si>
  <si>
    <t xml:space="preserve"> Park et al., 2023 </t>
  </si>
  <si>
    <t xml:space="preserve"> Xu et al., 2022 </t>
  </si>
  <si>
    <t xml:space="preserve"> AlJasser et al., 2021 </t>
  </si>
  <si>
    <t xml:space="preserve"> Miluna et al., 2022 </t>
  </si>
  <si>
    <t xml:space="preserve"> Faridoun et al., 2021 </t>
  </si>
  <si>
    <t xml:space="preserve"> Verma et al., 2021 </t>
  </si>
  <si>
    <t xml:space="preserve"> Alqahtani et al., 2018 </t>
  </si>
  <si>
    <t xml:space="preserve"> ArRejaie et al., 2019 </t>
  </si>
  <si>
    <t xml:space="preserve"> BinShabaib et al, 2019 </t>
  </si>
  <si>
    <t xml:space="preserve"> Mokeem et al., 2018 </t>
  </si>
  <si>
    <t xml:space="preserve"> Pushalkar et al., 2020 </t>
  </si>
  <si>
    <t xml:space="preserve"> Thomas et al., 2022 </t>
  </si>
  <si>
    <t xml:space="preserve"> Ganesan et al., 2020 </t>
  </si>
  <si>
    <t xml:space="preserve">  Verma et al., 2021 </t>
  </si>
  <si>
    <t xml:space="preserve">  Ganesan et al., 2020 </t>
  </si>
  <si>
    <t xml:space="preserve">  Karaaslan et al., 2020 </t>
  </si>
  <si>
    <t xml:space="preserve">  Pushalkar et al., 2020 </t>
  </si>
  <si>
    <t xml:space="preserve">  Thomas et al., 2022 </t>
  </si>
  <si>
    <t> Pushalkar et al., 2020  </t>
  </si>
  <si>
    <t xml:space="preserve">Irusa et al., 2022 </t>
  </si>
  <si>
    <t xml:space="preserve">Vemulapalli et al., 2021 </t>
  </si>
  <si>
    <t xml:space="preserve">Cho, 2017 </t>
  </si>
  <si>
    <t xml:space="preserve">Ghazali et al., 2019 </t>
  </si>
  <si>
    <t xml:space="preserve">Chionska et al., 2022 </t>
  </si>
  <si>
    <t xml:space="preserve">Ibraheem et al., 2020 </t>
  </si>
  <si>
    <t xml:space="preserve">Vohra et al., 2020 </t>
  </si>
  <si>
    <t xml:space="preserve">Alyahtani et al., 2019 </t>
  </si>
  <si>
    <t xml:space="preserve">ArRejaie et al., 2019 </t>
  </si>
  <si>
    <t xml:space="preserve">BinShabaib et al, 2019 </t>
  </si>
  <si>
    <t xml:space="preserve">Mokeem et al., 2018 </t>
  </si>
  <si>
    <t xml:space="preserve">Javed et al., 2017 </t>
  </si>
  <si>
    <t xml:space="preserve">Karaaslan et al., 2020 </t>
  </si>
  <si>
    <t xml:space="preserve">Alqahtani et al., 2018 </t>
  </si>
  <si>
    <t xml:space="preserve">Cichonska et al., 2019 </t>
  </si>
  <si>
    <t xml:space="preserve">Huilgol et al., 2019 </t>
  </si>
  <si>
    <t xml:space="preserve">Pushalkar et al., 2020 </t>
  </si>
  <si>
    <t xml:space="preserve">Atuegwu et al., 2019 </t>
  </si>
  <si>
    <t xml:space="preserve">Jeong et al., 2020 </t>
  </si>
  <si>
    <t xml:space="preserve">Bardellini et al. 2018 </t>
  </si>
  <si>
    <t xml:space="preserve"> Pandarathodiyil et al., 2021 </t>
  </si>
  <si>
    <t xml:space="preserve">   Thomas et al., 2022 </t>
  </si>
  <si>
    <t xml:space="preserve"> Stewart et al., 2018 </t>
  </si>
  <si>
    <t xml:space="preserve"> Chopyk et al., 2021 </t>
  </si>
  <si>
    <t xml:space="preserve">Akinkugbe et al., 2018 </t>
  </si>
  <si>
    <t xml:space="preserve">Alazmi et al., 2021 </t>
  </si>
  <si>
    <t xml:space="preserve">Al-Aali et al., 2018 </t>
  </si>
  <si>
    <t xml:space="preserve">Ali et al., 2022 </t>
  </si>
  <si>
    <t xml:space="preserve">AlJasser et al., 2021 </t>
  </si>
  <si>
    <t xml:space="preserve">Akram et al., 2021 </t>
  </si>
  <si>
    <t xml:space="preserve">Supplemental File to: </t>
  </si>
  <si>
    <t>Gerhard Scherer, Nikola Pluym and Max Scherer</t>
  </si>
  <si>
    <t>“Oral health risks in users of new generation nicotine/tobacco products (NGPs): Systematic review and qualitative meta-analyses”</t>
  </si>
  <si>
    <r>
      <t xml:space="preserve">References </t>
    </r>
    <r>
      <rPr>
        <sz val="12"/>
        <color theme="1"/>
        <rFont val="Calibri"/>
        <family val="2"/>
        <scheme val="minor"/>
      </rPr>
      <t>(alphabetic order)</t>
    </r>
  </si>
  <si>
    <t>Table S2: Comparisons between NGP users and non-users (NU) and cigarette smokers (CC) by endpoints (EPs): Single observations and qualitative meta-analyses</t>
  </si>
  <si>
    <t>Study ID*</t>
  </si>
  <si>
    <t>* Publications from Table S1, ID numbers are internal numbers assigned during the review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</si>
</sst>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u/>
      <sz val="11"/>
      <color theme="1"/>
      <name val="Times New Roman"/>
      <family val="1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Times New Roman"/>
      <family val="1"/>
    </font>
    <font>
      <u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4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5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3" fillId="2" borderId="1" xfId="0" applyFont="1" applyFill="1" applyBorder="1"/>
    <xf numFmtId="0" fontId="0" fillId="2" borderId="1" xfId="0" applyFill="1" applyBorder="1"/>
    <xf numFmtId="0" fontId="4" fillId="2" borderId="1" xfId="0" applyFont="1" applyFill="1" applyBorder="1"/>
    <xf numFmtId="0" fontId="8" fillId="0" borderId="5" xfId="0" applyFont="1" applyBorder="1" applyAlignment="1">
      <alignment vertical="center"/>
    </xf>
    <xf numFmtId="0" fontId="1" fillId="0" borderId="0" xfId="0" applyFont="1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1" xfId="0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Border="1"/>
    <xf numFmtId="0" fontId="1" fillId="0" borderId="4" xfId="0" applyFont="1" applyBorder="1"/>
    <xf numFmtId="0" fontId="0" fillId="0" borderId="4" xfId="0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8" fillId="0" borderId="8" xfId="0" applyFont="1" applyBorder="1" applyAlignment="1">
      <alignment vertical="center"/>
    </xf>
    <xf numFmtId="0" fontId="1" fillId="0" borderId="7" xfId="0" applyFont="1" applyBorder="1"/>
    <xf numFmtId="0" fontId="0" fillId="0" borderId="7" xfId="0" applyBorder="1" applyAlignment="1">
      <alignment horizontal="center"/>
    </xf>
    <xf numFmtId="0" fontId="0" fillId="0" borderId="7" xfId="0" applyBorder="1"/>
    <xf numFmtId="0" fontId="1" fillId="0" borderId="7" xfId="0" applyFont="1" applyBorder="1" applyAlignment="1">
      <alignment horizontal="center"/>
    </xf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0" fontId="1" fillId="0" borderId="12" xfId="0" applyFont="1" applyBorder="1"/>
    <xf numFmtId="0" fontId="5" fillId="2" borderId="7" xfId="0" applyFont="1" applyFill="1" applyBorder="1"/>
    <xf numFmtId="0" fontId="1" fillId="2" borderId="7" xfId="0" applyFont="1" applyFill="1" applyBorder="1" applyAlignment="1">
      <alignment horizontal="center"/>
    </xf>
    <xf numFmtId="0" fontId="1" fillId="2" borderId="7" xfId="0" applyFont="1" applyFill="1" applyBorder="1"/>
    <xf numFmtId="0" fontId="7" fillId="0" borderId="8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0" fillId="0" borderId="3" xfId="0" applyBorder="1" applyAlignment="1">
      <alignment horizontal="left" vertical="center" wrapText="1"/>
    </xf>
    <xf numFmtId="0" fontId="0" fillId="0" borderId="3" xfId="0" applyBorder="1"/>
    <xf numFmtId="0" fontId="0" fillId="0" borderId="12" xfId="0" applyFill="1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1" fillId="3" borderId="4" xfId="0" applyFont="1" applyFill="1" applyBorder="1"/>
    <xf numFmtId="0" fontId="1" fillId="3" borderId="4" xfId="0" applyFont="1" applyFill="1" applyBorder="1" applyAlignment="1">
      <alignment horizontal="center"/>
    </xf>
    <xf numFmtId="0" fontId="4" fillId="3" borderId="1" xfId="0" applyFont="1" applyFill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right"/>
    </xf>
    <xf numFmtId="1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right"/>
    </xf>
    <xf numFmtId="2" fontId="4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2" fillId="0" borderId="13" xfId="0" applyFont="1" applyBorder="1" applyAlignment="1">
      <alignment vertical="center"/>
    </xf>
    <xf numFmtId="0" fontId="1" fillId="0" borderId="17" xfId="0" applyFont="1" applyBorder="1"/>
    <xf numFmtId="0" fontId="9" fillId="3" borderId="1" xfId="0" applyFont="1" applyFill="1" applyBorder="1"/>
    <xf numFmtId="0" fontId="0" fillId="0" borderId="9" xfId="0" applyBorder="1"/>
    <xf numFmtId="0" fontId="0" fillId="0" borderId="0" xfId="0" applyFill="1" applyBorder="1"/>
    <xf numFmtId="0" fontId="4" fillId="3" borderId="4" xfId="0" applyFont="1" applyFill="1" applyBorder="1"/>
    <xf numFmtId="0" fontId="4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right"/>
    </xf>
    <xf numFmtId="1" fontId="1" fillId="3" borderId="4" xfId="0" applyNumberFormat="1" applyFont="1" applyFill="1" applyBorder="1" applyAlignment="1">
      <alignment horizontal="center"/>
    </xf>
    <xf numFmtId="0" fontId="1" fillId="3" borderId="7" xfId="0" applyFont="1" applyFill="1" applyBorder="1" applyAlignment="1">
      <alignment horizontal="right"/>
    </xf>
    <xf numFmtId="2" fontId="1" fillId="3" borderId="7" xfId="0" applyNumberFormat="1" applyFont="1" applyFill="1" applyBorder="1" applyAlignment="1">
      <alignment horizontal="center"/>
    </xf>
    <xf numFmtId="0" fontId="0" fillId="0" borderId="19" xfId="0" applyBorder="1"/>
    <xf numFmtId="0" fontId="0" fillId="0" borderId="18" xfId="0" applyBorder="1"/>
    <xf numFmtId="0" fontId="0" fillId="0" borderId="0" xfId="0" applyAlignment="1">
      <alignment horizontal="left" vertical="center" indent="5"/>
    </xf>
    <xf numFmtId="0" fontId="6" fillId="0" borderId="0" xfId="1" applyAlignment="1">
      <alignment horizontal="left" vertical="center" indent="5"/>
    </xf>
    <xf numFmtId="0" fontId="11" fillId="0" borderId="0" xfId="0" applyFont="1" applyAlignment="1">
      <alignment vertical="center"/>
    </xf>
    <xf numFmtId="0" fontId="0" fillId="0" borderId="0" xfId="0" applyFill="1" applyBorder="1" applyAlignment="1">
      <alignment horizontal="center"/>
    </xf>
    <xf numFmtId="0" fontId="3" fillId="3" borderId="4" xfId="0" applyFont="1" applyFill="1" applyBorder="1"/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/>
    <xf numFmtId="0" fontId="0" fillId="3" borderId="21" xfId="0" applyFill="1" applyBorder="1"/>
    <xf numFmtId="1" fontId="1" fillId="3" borderId="22" xfId="0" applyNumberFormat="1" applyFont="1" applyFill="1" applyBorder="1" applyAlignment="1">
      <alignment horizontal="center"/>
    </xf>
    <xf numFmtId="0" fontId="1" fillId="0" borderId="6" xfId="0" applyFont="1" applyBorder="1" applyAlignment="1">
      <alignment shrinkToFit="1"/>
    </xf>
    <xf numFmtId="0" fontId="0" fillId="3" borderId="0" xfId="0" applyFill="1" applyBorder="1"/>
    <xf numFmtId="1" fontId="1" fillId="3" borderId="22" xfId="0" applyNumberFormat="1" applyFont="1" applyFill="1" applyBorder="1" applyAlignment="1">
      <alignment horizontal="right"/>
    </xf>
    <xf numFmtId="0" fontId="2" fillId="3" borderId="4" xfId="0" applyFont="1" applyFill="1" applyBorder="1"/>
    <xf numFmtId="0" fontId="2" fillId="3" borderId="1" xfId="0" applyFont="1" applyFill="1" applyBorder="1"/>
    <xf numFmtId="0" fontId="2" fillId="3" borderId="7" xfId="0" applyFont="1" applyFill="1" applyBorder="1"/>
    <xf numFmtId="0" fontId="2" fillId="2" borderId="7" xfId="0" applyFont="1" applyFill="1" applyBorder="1"/>
    <xf numFmtId="0" fontId="12" fillId="0" borderId="8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2" fillId="0" borderId="15" xfId="0" applyFont="1" applyBorder="1" applyAlignment="1">
      <alignment vertical="center"/>
    </xf>
    <xf numFmtId="0" fontId="12" fillId="0" borderId="16" xfId="0" applyFont="1" applyBorder="1" applyAlignment="1">
      <alignment vertical="center"/>
    </xf>
    <xf numFmtId="0" fontId="2" fillId="0" borderId="1" xfId="0" applyFont="1" applyBorder="1"/>
    <xf numFmtId="0" fontId="12" fillId="0" borderId="10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0" fillId="0" borderId="1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i.org/10.1016/j.archoralbio.2019.05.001" TargetMode="External"/><Relationship Id="rId2" Type="http://schemas.openxmlformats.org/officeDocument/2006/relationships/hyperlink" Target="https://doi.org/10.1007/s00784-018-2725-2" TargetMode="External"/><Relationship Id="rId1" Type="http://schemas.openxmlformats.org/officeDocument/2006/relationships/hyperlink" Target="https://doi.org/10.1016/j.jdent.2021.103678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doi.org/10.1111/cid.125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14"/>
  <sheetViews>
    <sheetView tabSelected="1" zoomScale="106" zoomScaleNormal="106" workbookViewId="0">
      <selection activeCell="A261" sqref="A261"/>
    </sheetView>
  </sheetViews>
  <sheetFormatPr baseColWidth="10" defaultRowHeight="14.4" x14ac:dyDescent="0.3"/>
  <cols>
    <col min="1" max="1" width="32.88671875" customWidth="1"/>
    <col min="2" max="2" width="9.77734375" customWidth="1"/>
    <col min="3" max="3" width="26.6640625" customWidth="1"/>
    <col min="4" max="4" width="20.21875" customWidth="1"/>
    <col min="5" max="5" width="8.44140625" customWidth="1"/>
    <col min="6" max="6" width="18.5546875" customWidth="1"/>
    <col min="7" max="7" width="8.44140625" customWidth="1"/>
    <col min="8" max="8" width="20.6640625" customWidth="1"/>
  </cols>
  <sheetData>
    <row r="1" spans="1:21" ht="15.6" x14ac:dyDescent="0.3">
      <c r="A1" s="92" t="s">
        <v>214</v>
      </c>
    </row>
    <row r="2" spans="1:21" ht="15.6" x14ac:dyDescent="0.3">
      <c r="A2" s="93" t="s">
        <v>215</v>
      </c>
    </row>
    <row r="3" spans="1:21" ht="15.6" x14ac:dyDescent="0.3">
      <c r="A3" s="93" t="s">
        <v>216</v>
      </c>
    </row>
    <row r="4" spans="1:21" ht="15.6" x14ac:dyDescent="0.3">
      <c r="A4" s="93"/>
    </row>
    <row r="5" spans="1:21" ht="15.6" x14ac:dyDescent="0.3">
      <c r="A5" s="8" t="s">
        <v>218</v>
      </c>
      <c r="B5" s="9"/>
      <c r="C5" s="9"/>
      <c r="D5" s="9"/>
      <c r="E5" s="9"/>
      <c r="F5" s="9"/>
      <c r="G5" s="9"/>
      <c r="H5" s="9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15.6" x14ac:dyDescent="0.3">
      <c r="A6" s="8"/>
      <c r="B6" s="9"/>
      <c r="C6" s="9"/>
      <c r="D6" s="9"/>
      <c r="E6" s="9"/>
      <c r="F6" s="9"/>
      <c r="G6" s="9"/>
      <c r="H6" s="9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10" t="s">
        <v>0</v>
      </c>
      <c r="B7" s="10" t="s">
        <v>219</v>
      </c>
      <c r="C7" s="10" t="s">
        <v>17</v>
      </c>
      <c r="D7" s="10" t="s">
        <v>32</v>
      </c>
      <c r="E7" s="10" t="s">
        <v>11</v>
      </c>
      <c r="F7" s="10" t="s">
        <v>10</v>
      </c>
      <c r="G7" s="10" t="s">
        <v>11</v>
      </c>
      <c r="H7" s="10" t="s">
        <v>3</v>
      </c>
      <c r="I7" s="2"/>
      <c r="J7" s="2"/>
      <c r="K7" s="2"/>
      <c r="L7" s="2"/>
      <c r="M7" s="2"/>
      <c r="N7" s="2"/>
      <c r="O7" s="2"/>
      <c r="P7" s="2"/>
      <c r="Q7" s="2"/>
      <c r="R7" s="1"/>
      <c r="S7" s="1"/>
      <c r="T7" s="1"/>
      <c r="U7" s="1"/>
    </row>
    <row r="8" spans="1:21" x14ac:dyDescent="0.3">
      <c r="A8" s="3"/>
      <c r="B8" s="3"/>
      <c r="C8" s="3"/>
      <c r="D8" s="3"/>
      <c r="E8" s="3"/>
      <c r="F8" s="3"/>
      <c r="G8" s="3"/>
      <c r="H8" s="3"/>
      <c r="I8" s="2"/>
      <c r="J8" s="2"/>
      <c r="K8" s="2"/>
      <c r="L8" s="2"/>
      <c r="M8" s="2"/>
      <c r="N8" s="2"/>
      <c r="O8" s="2"/>
      <c r="P8" s="2"/>
      <c r="Q8" s="2"/>
      <c r="R8" s="1"/>
      <c r="S8" s="1"/>
      <c r="T8" s="1"/>
      <c r="U8" s="1"/>
    </row>
    <row r="9" spans="1:21" ht="15" thickBot="1" x14ac:dyDescent="0.35">
      <c r="A9" s="30" t="s">
        <v>8</v>
      </c>
      <c r="B9" s="32"/>
      <c r="C9" s="32"/>
      <c r="D9" s="32"/>
      <c r="E9" s="32"/>
      <c r="F9" s="32"/>
      <c r="G9" s="32"/>
      <c r="H9" s="32"/>
      <c r="I9" s="2"/>
      <c r="J9" s="2"/>
      <c r="K9" s="2"/>
      <c r="L9" s="2"/>
      <c r="M9" s="2"/>
      <c r="N9" s="2"/>
      <c r="O9" s="2"/>
      <c r="P9" s="2"/>
      <c r="Q9" s="2"/>
      <c r="R9" s="1"/>
      <c r="S9" s="1"/>
      <c r="T9" s="1"/>
      <c r="U9" s="1"/>
    </row>
    <row r="10" spans="1:21" ht="15.6" thickTop="1" thickBot="1" x14ac:dyDescent="0.35">
      <c r="A10" s="27" t="s">
        <v>4</v>
      </c>
      <c r="B10" s="28">
        <v>50</v>
      </c>
      <c r="C10" s="33" t="s">
        <v>154</v>
      </c>
      <c r="D10" s="27" t="s">
        <v>12</v>
      </c>
      <c r="E10" s="28">
        <v>1</v>
      </c>
      <c r="F10" s="27" t="s">
        <v>13</v>
      </c>
      <c r="G10" s="28">
        <v>0</v>
      </c>
      <c r="H10" s="27"/>
      <c r="I10" s="2"/>
      <c r="J10" s="2"/>
      <c r="K10" s="2"/>
      <c r="L10" s="2"/>
      <c r="M10" s="2"/>
      <c r="N10" s="2"/>
      <c r="O10" s="2"/>
      <c r="P10" s="2"/>
      <c r="Q10" s="2"/>
      <c r="R10" s="1"/>
      <c r="S10" s="1"/>
      <c r="T10" s="1"/>
      <c r="U10" s="1"/>
    </row>
    <row r="11" spans="1:21" ht="15.6" thickTop="1" thickBot="1" x14ac:dyDescent="0.35">
      <c r="A11" s="27" t="s">
        <v>5</v>
      </c>
      <c r="B11" s="28">
        <v>50</v>
      </c>
      <c r="C11" s="33" t="s">
        <v>154</v>
      </c>
      <c r="D11" s="27" t="s">
        <v>12</v>
      </c>
      <c r="E11" s="28">
        <v>1</v>
      </c>
      <c r="F11" s="27" t="s">
        <v>13</v>
      </c>
      <c r="G11" s="28">
        <v>0</v>
      </c>
      <c r="H11" s="27"/>
      <c r="I11" s="2"/>
      <c r="J11" s="2"/>
      <c r="K11" s="2"/>
      <c r="L11" s="2"/>
      <c r="M11" s="2"/>
      <c r="N11" s="2"/>
      <c r="O11" s="2"/>
      <c r="P11" s="2"/>
      <c r="Q11" s="2"/>
      <c r="R11" s="1"/>
      <c r="S11" s="1"/>
      <c r="T11" s="1"/>
      <c r="U11" s="1"/>
    </row>
    <row r="12" spans="1:21" ht="15.6" thickTop="1" thickBot="1" x14ac:dyDescent="0.35">
      <c r="A12" s="27" t="s">
        <v>6</v>
      </c>
      <c r="B12" s="28">
        <v>45</v>
      </c>
      <c r="C12" s="34" t="s">
        <v>155</v>
      </c>
      <c r="D12" s="27" t="s">
        <v>12</v>
      </c>
      <c r="E12" s="28">
        <v>0</v>
      </c>
      <c r="F12" s="27" t="s">
        <v>14</v>
      </c>
      <c r="G12" s="28">
        <v>0</v>
      </c>
      <c r="H12" s="79" t="s">
        <v>146</v>
      </c>
      <c r="I12" s="2"/>
      <c r="J12" s="2"/>
      <c r="K12" s="2"/>
      <c r="L12" s="2"/>
      <c r="M12" s="2"/>
      <c r="N12" s="2"/>
      <c r="O12" s="2"/>
      <c r="P12" s="2"/>
      <c r="Q12" s="2"/>
      <c r="R12" s="1"/>
      <c r="S12" s="1"/>
      <c r="T12" s="1"/>
      <c r="U12" s="1"/>
    </row>
    <row r="13" spans="1:21" ht="15.6" thickTop="1" thickBot="1" x14ac:dyDescent="0.35">
      <c r="A13" s="27" t="s">
        <v>7</v>
      </c>
      <c r="B13" s="28">
        <v>45</v>
      </c>
      <c r="C13" s="34" t="s">
        <v>155</v>
      </c>
      <c r="D13" s="27" t="s">
        <v>12</v>
      </c>
      <c r="E13" s="28">
        <v>0</v>
      </c>
      <c r="F13" s="27" t="s">
        <v>14</v>
      </c>
      <c r="G13" s="28">
        <v>0</v>
      </c>
      <c r="H13" s="79" t="s">
        <v>146</v>
      </c>
      <c r="I13" s="2"/>
      <c r="J13" s="2"/>
      <c r="K13" s="2"/>
      <c r="L13" s="2"/>
      <c r="M13" s="2"/>
      <c r="N13" s="2"/>
      <c r="O13" s="2"/>
      <c r="P13" s="2"/>
      <c r="Q13" s="2"/>
      <c r="R13" s="1"/>
      <c r="S13" s="1"/>
      <c r="T13" s="1"/>
      <c r="U13" s="1"/>
    </row>
    <row r="14" spans="1:21" ht="15.6" thickTop="1" thickBot="1" x14ac:dyDescent="0.35">
      <c r="A14" s="100" t="s">
        <v>9</v>
      </c>
      <c r="B14" s="16">
        <v>60</v>
      </c>
      <c r="C14" s="6" t="s">
        <v>156</v>
      </c>
      <c r="D14" s="19" t="s">
        <v>12</v>
      </c>
      <c r="E14" s="16">
        <v>1</v>
      </c>
      <c r="F14" s="19" t="s">
        <v>13</v>
      </c>
      <c r="G14" s="16">
        <v>0</v>
      </c>
      <c r="H14" s="19"/>
      <c r="I14" s="2"/>
      <c r="J14" s="2"/>
      <c r="K14" s="2"/>
      <c r="L14" s="2"/>
      <c r="M14" s="2"/>
      <c r="N14" s="2"/>
      <c r="O14" s="2"/>
      <c r="P14" s="2"/>
      <c r="Q14" s="2"/>
      <c r="R14" s="1"/>
      <c r="S14" s="1"/>
      <c r="T14" s="1"/>
      <c r="U14" s="1"/>
    </row>
    <row r="15" spans="1:21" ht="15" thickBot="1" x14ac:dyDescent="0.35">
      <c r="A15" s="100"/>
      <c r="B15" s="4">
        <v>46</v>
      </c>
      <c r="C15" s="6" t="s">
        <v>157</v>
      </c>
      <c r="D15" s="2" t="s">
        <v>12</v>
      </c>
      <c r="E15" s="4">
        <v>0</v>
      </c>
      <c r="F15" s="2" t="s">
        <v>13</v>
      </c>
      <c r="G15" s="4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1"/>
      <c r="S15" s="1"/>
      <c r="T15" s="1"/>
      <c r="U15" s="1"/>
    </row>
    <row r="16" spans="1:21" ht="15" thickBot="1" x14ac:dyDescent="0.35">
      <c r="A16" s="101"/>
      <c r="B16" s="26">
        <v>29</v>
      </c>
      <c r="C16" s="33" t="s">
        <v>158</v>
      </c>
      <c r="D16" s="23" t="s">
        <v>12</v>
      </c>
      <c r="E16" s="26">
        <v>0</v>
      </c>
      <c r="F16" s="23" t="s">
        <v>13</v>
      </c>
      <c r="G16" s="26">
        <v>0</v>
      </c>
      <c r="H16" s="23"/>
      <c r="I16" s="2"/>
      <c r="J16" s="2"/>
      <c r="K16" s="2"/>
      <c r="L16" s="2"/>
      <c r="M16" s="2"/>
      <c r="N16" s="2"/>
      <c r="O16" s="2"/>
      <c r="P16" s="2"/>
      <c r="Q16" s="2"/>
      <c r="R16" s="1"/>
      <c r="S16" s="1"/>
      <c r="T16" s="1"/>
      <c r="U16" s="1"/>
    </row>
    <row r="17" spans="1:21" ht="15.6" thickTop="1" thickBot="1" x14ac:dyDescent="0.35">
      <c r="A17" s="27" t="s">
        <v>16</v>
      </c>
      <c r="B17" s="28">
        <v>38</v>
      </c>
      <c r="C17" s="33" t="s">
        <v>159</v>
      </c>
      <c r="D17" s="27" t="s">
        <v>12</v>
      </c>
      <c r="E17" s="28">
        <v>0</v>
      </c>
      <c r="F17" s="27" t="s">
        <v>13</v>
      </c>
      <c r="G17" s="28">
        <v>0</v>
      </c>
      <c r="H17" s="27"/>
      <c r="I17" s="2"/>
      <c r="J17" s="2"/>
      <c r="K17" s="2"/>
      <c r="L17" s="2"/>
      <c r="M17" s="2"/>
      <c r="N17" s="2"/>
      <c r="O17" s="2"/>
      <c r="P17" s="2"/>
      <c r="Q17" s="2"/>
      <c r="R17" s="1"/>
      <c r="S17" s="1"/>
      <c r="T17" s="1"/>
      <c r="U17" s="1"/>
    </row>
    <row r="18" spans="1:21" ht="15.6" thickTop="1" thickBot="1" x14ac:dyDescent="0.35">
      <c r="A18" s="27" t="s">
        <v>35</v>
      </c>
      <c r="B18" s="28">
        <v>51</v>
      </c>
      <c r="C18" s="22" t="s">
        <v>160</v>
      </c>
      <c r="D18" s="27" t="s">
        <v>12</v>
      </c>
      <c r="E18" s="28">
        <v>1</v>
      </c>
      <c r="F18" s="27" t="s">
        <v>13</v>
      </c>
      <c r="G18" s="28">
        <v>-1</v>
      </c>
      <c r="H18" s="27"/>
      <c r="I18" s="2"/>
      <c r="J18" s="2"/>
      <c r="K18" s="2"/>
      <c r="L18" s="2"/>
      <c r="M18" s="2"/>
      <c r="N18" s="2"/>
      <c r="O18" s="2"/>
      <c r="P18" s="2"/>
      <c r="Q18" s="2"/>
      <c r="R18" s="1"/>
      <c r="S18" s="1"/>
      <c r="T18" s="1"/>
      <c r="U18" s="1"/>
    </row>
    <row r="19" spans="1:21" ht="15.6" thickTop="1" thickBot="1" x14ac:dyDescent="0.35">
      <c r="A19" s="100" t="s">
        <v>18</v>
      </c>
      <c r="B19" s="16">
        <v>59</v>
      </c>
      <c r="C19" s="11" t="s">
        <v>161</v>
      </c>
      <c r="D19" s="19" t="s">
        <v>12</v>
      </c>
      <c r="E19" s="16">
        <v>1</v>
      </c>
      <c r="F19" s="19" t="s">
        <v>13</v>
      </c>
      <c r="G19" s="16">
        <v>-1</v>
      </c>
      <c r="H19" s="19"/>
      <c r="I19" s="2"/>
      <c r="J19" s="2"/>
      <c r="K19" s="2"/>
      <c r="L19" s="2"/>
      <c r="M19" s="2"/>
      <c r="N19" s="2"/>
      <c r="O19" s="2"/>
      <c r="P19" s="2"/>
      <c r="Q19" s="2"/>
      <c r="R19" s="1"/>
      <c r="S19" s="1"/>
      <c r="T19" s="1"/>
      <c r="U19" s="1"/>
    </row>
    <row r="20" spans="1:21" ht="15" thickBot="1" x14ac:dyDescent="0.35">
      <c r="A20" s="100"/>
      <c r="B20" s="4">
        <v>63</v>
      </c>
      <c r="C20" s="11" t="s">
        <v>162</v>
      </c>
      <c r="D20" s="2" t="s">
        <v>12</v>
      </c>
      <c r="E20" s="4">
        <v>0</v>
      </c>
      <c r="F20" s="2" t="s">
        <v>13</v>
      </c>
      <c r="G20" s="4">
        <v>-1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1"/>
      <c r="S20" s="1"/>
      <c r="T20" s="1"/>
      <c r="U20" s="1"/>
    </row>
    <row r="21" spans="1:21" ht="15" thickBot="1" x14ac:dyDescent="0.35">
      <c r="A21" s="101"/>
      <c r="B21" s="26">
        <v>63</v>
      </c>
      <c r="C21" s="22" t="s">
        <v>162</v>
      </c>
      <c r="D21" s="23" t="s">
        <v>19</v>
      </c>
      <c r="E21" s="26" t="s">
        <v>20</v>
      </c>
      <c r="F21" s="23" t="s">
        <v>22</v>
      </c>
      <c r="G21" s="26" t="s">
        <v>21</v>
      </c>
      <c r="H21" s="23"/>
      <c r="I21" s="2"/>
      <c r="J21" s="2"/>
      <c r="K21" s="2"/>
      <c r="L21" s="2"/>
      <c r="M21" s="2"/>
      <c r="N21" s="2"/>
      <c r="O21" s="2"/>
      <c r="P21" s="2"/>
      <c r="Q21" s="2"/>
      <c r="R21" s="1"/>
      <c r="S21" s="1"/>
      <c r="T21" s="1"/>
      <c r="U21" s="1"/>
    </row>
    <row r="22" spans="1:21" ht="15.6" thickTop="1" thickBot="1" x14ac:dyDescent="0.35">
      <c r="A22" s="27" t="s">
        <v>23</v>
      </c>
      <c r="B22" s="28">
        <v>21</v>
      </c>
      <c r="C22" s="22" t="s">
        <v>163</v>
      </c>
      <c r="D22" s="27" t="s">
        <v>12</v>
      </c>
      <c r="E22" s="28">
        <v>1</v>
      </c>
      <c r="F22" s="27" t="s">
        <v>13</v>
      </c>
      <c r="G22" s="28">
        <v>-1</v>
      </c>
      <c r="H22" s="27"/>
      <c r="I22" s="2"/>
      <c r="J22" s="2"/>
      <c r="K22" s="2"/>
      <c r="L22" s="2"/>
      <c r="M22" s="2"/>
      <c r="N22" s="2"/>
      <c r="O22" s="2"/>
      <c r="P22" s="2"/>
      <c r="Q22" s="2"/>
      <c r="R22" s="1"/>
      <c r="S22" s="1"/>
      <c r="T22" s="1"/>
      <c r="U22" s="1"/>
    </row>
    <row r="23" spans="1:21" ht="15.6" thickTop="1" thickBot="1" x14ac:dyDescent="0.35">
      <c r="A23" s="27" t="s">
        <v>24</v>
      </c>
      <c r="B23" s="28">
        <v>38</v>
      </c>
      <c r="C23" s="22" t="s">
        <v>159</v>
      </c>
      <c r="D23" s="27" t="s">
        <v>12</v>
      </c>
      <c r="E23" s="28">
        <v>-1</v>
      </c>
      <c r="F23" s="27" t="s">
        <v>13</v>
      </c>
      <c r="G23" s="28">
        <v>0</v>
      </c>
      <c r="H23" s="27"/>
      <c r="I23" s="2"/>
      <c r="J23" s="2"/>
      <c r="K23" s="2"/>
      <c r="L23" s="2"/>
      <c r="M23" s="2"/>
      <c r="N23" s="2"/>
      <c r="O23" s="2"/>
      <c r="P23" s="2"/>
      <c r="Q23" s="2"/>
      <c r="R23" s="1"/>
      <c r="S23" s="1"/>
      <c r="T23" s="1"/>
      <c r="U23" s="1"/>
    </row>
    <row r="24" spans="1:21" ht="15.6" thickTop="1" thickBot="1" x14ac:dyDescent="0.35">
      <c r="A24" s="27" t="s">
        <v>25</v>
      </c>
      <c r="B24" s="28">
        <v>57</v>
      </c>
      <c r="C24" s="22" t="s">
        <v>164</v>
      </c>
      <c r="D24" s="27" t="s">
        <v>12</v>
      </c>
      <c r="E24" s="28">
        <v>-1</v>
      </c>
      <c r="F24" s="27" t="s">
        <v>13</v>
      </c>
      <c r="G24" s="28">
        <v>0</v>
      </c>
      <c r="H24" s="27"/>
      <c r="I24" s="2"/>
      <c r="J24" s="2"/>
      <c r="K24" s="2"/>
      <c r="L24" s="2"/>
      <c r="M24" s="2"/>
      <c r="N24" s="2"/>
      <c r="O24" s="2"/>
      <c r="P24" s="2"/>
      <c r="Q24" s="2"/>
      <c r="R24" s="1"/>
      <c r="S24" s="1"/>
      <c r="T24" s="1"/>
      <c r="U24" s="1"/>
    </row>
    <row r="25" spans="1:21" ht="15.6" thickTop="1" thickBot="1" x14ac:dyDescent="0.35">
      <c r="A25" s="27" t="s">
        <v>26</v>
      </c>
      <c r="B25" s="28">
        <v>5</v>
      </c>
      <c r="C25" s="22" t="s">
        <v>33</v>
      </c>
      <c r="D25" s="27" t="s">
        <v>12</v>
      </c>
      <c r="E25" s="28"/>
      <c r="F25" s="27" t="s">
        <v>13</v>
      </c>
      <c r="G25" s="28">
        <v>-1</v>
      </c>
      <c r="H25" s="27"/>
      <c r="I25" s="2"/>
      <c r="J25" s="2"/>
      <c r="K25" s="2"/>
      <c r="L25" s="2"/>
      <c r="M25" s="2"/>
      <c r="N25" s="2"/>
      <c r="O25" s="2"/>
      <c r="P25" s="2"/>
      <c r="Q25" s="2"/>
      <c r="R25" s="1"/>
      <c r="S25" s="1"/>
      <c r="T25" s="1"/>
      <c r="U25" s="1"/>
    </row>
    <row r="26" spans="1:21" ht="15" thickTop="1" x14ac:dyDescent="0.3">
      <c r="A26" s="42" t="s">
        <v>148</v>
      </c>
      <c r="B26" s="41"/>
      <c r="C26" s="40"/>
      <c r="D26" s="40"/>
      <c r="E26" s="41"/>
      <c r="F26" s="40"/>
      <c r="G26" s="41"/>
      <c r="H26" s="40"/>
      <c r="I26" s="2"/>
      <c r="J26" s="43" t="s">
        <v>147</v>
      </c>
      <c r="K26" s="43"/>
      <c r="L26" s="43"/>
      <c r="M26" s="2"/>
      <c r="N26" s="2"/>
      <c r="O26" s="2"/>
      <c r="P26" s="2"/>
      <c r="Q26" s="2"/>
      <c r="R26" s="1"/>
      <c r="S26" s="1"/>
      <c r="T26" s="1"/>
      <c r="U26" s="1"/>
    </row>
    <row r="27" spans="1:21" x14ac:dyDescent="0.3">
      <c r="A27" s="44" t="s">
        <v>145</v>
      </c>
      <c r="B27" s="45">
        <f>COUNT(B10:B25)</f>
        <v>16</v>
      </c>
      <c r="C27" s="43"/>
      <c r="D27" s="44" t="s">
        <v>27</v>
      </c>
      <c r="E27" s="45">
        <f>COUNT(E10:E25)</f>
        <v>14</v>
      </c>
      <c r="F27" s="43"/>
      <c r="G27" s="45">
        <f>COUNT(G10:G25)</f>
        <v>15</v>
      </c>
      <c r="H27" s="43"/>
      <c r="I27" s="2"/>
      <c r="J27" s="44" t="s">
        <v>27</v>
      </c>
      <c r="K27" s="46">
        <f>COUNTA(A10:A25)</f>
        <v>12</v>
      </c>
      <c r="L27" s="2"/>
      <c r="M27" s="2"/>
      <c r="N27" s="2"/>
      <c r="O27" s="2"/>
      <c r="P27" s="2"/>
      <c r="Q27" s="2"/>
      <c r="R27" s="1"/>
      <c r="S27" s="1"/>
      <c r="T27" s="1"/>
      <c r="U27" s="1"/>
    </row>
    <row r="28" spans="1:21" x14ac:dyDescent="0.3">
      <c r="A28" s="43"/>
      <c r="B28" s="46"/>
      <c r="C28" s="43"/>
      <c r="D28" s="47" t="s">
        <v>28</v>
      </c>
      <c r="E28" s="48">
        <f>AVERAGE(E10:E25)</f>
        <v>0.2857142857142857</v>
      </c>
      <c r="F28" s="42"/>
      <c r="G28" s="48">
        <f>AVERAGE(G10:G25)</f>
        <v>-0.33333333333333331</v>
      </c>
      <c r="H28" s="43"/>
      <c r="I28" s="2"/>
      <c r="J28" s="2"/>
      <c r="K28" s="2"/>
      <c r="L28" s="2"/>
      <c r="M28" s="2"/>
      <c r="N28" s="2"/>
      <c r="O28" s="2"/>
      <c r="P28" s="2"/>
      <c r="Q28" s="2"/>
      <c r="R28" s="1"/>
      <c r="S28" s="1"/>
      <c r="T28" s="1"/>
      <c r="U28" s="1"/>
    </row>
    <row r="29" spans="1:21" x14ac:dyDescent="0.3">
      <c r="A29" s="43"/>
      <c r="B29" s="46"/>
      <c r="C29" s="43"/>
      <c r="D29" s="44" t="s">
        <v>29</v>
      </c>
      <c r="E29" s="49">
        <f>STDEV(E10:E25)</f>
        <v>0.72627303920256292</v>
      </c>
      <c r="F29" s="43"/>
      <c r="G29" s="49">
        <f>STDEV(G10:G25)</f>
        <v>0.4879500364742666</v>
      </c>
      <c r="H29" s="43"/>
      <c r="I29" s="2"/>
      <c r="J29" s="2"/>
      <c r="K29" s="2"/>
      <c r="L29" s="2"/>
      <c r="M29" s="2"/>
      <c r="N29" s="2"/>
      <c r="O29" s="2"/>
      <c r="P29" s="2"/>
      <c r="Q29" s="2"/>
      <c r="R29" s="1"/>
      <c r="S29" s="1"/>
      <c r="T29" s="1"/>
      <c r="U29" s="1"/>
    </row>
    <row r="30" spans="1:21" x14ac:dyDescent="0.3">
      <c r="A30" s="43"/>
      <c r="B30" s="46"/>
      <c r="C30" s="43"/>
      <c r="D30" s="44" t="s">
        <v>30</v>
      </c>
      <c r="E30" s="49">
        <f>E28-1.96*E29/SQRT(E27)</f>
        <v>-9.4730797758298513E-2</v>
      </c>
      <c r="F30" s="43"/>
      <c r="G30" s="49">
        <f>G28-1.96*G29/SQRT(G27)</f>
        <v>-0.58027012236602848</v>
      </c>
      <c r="H30" s="43"/>
      <c r="I30" s="2"/>
      <c r="J30" s="2"/>
      <c r="K30" s="2"/>
      <c r="L30" s="2"/>
      <c r="M30" s="2"/>
      <c r="N30" s="2"/>
      <c r="O30" s="2"/>
      <c r="P30" s="2"/>
      <c r="Q30" s="2"/>
      <c r="R30" s="1"/>
      <c r="S30" s="1"/>
      <c r="T30" s="1"/>
      <c r="U30" s="1"/>
    </row>
    <row r="31" spans="1:21" x14ac:dyDescent="0.3">
      <c r="A31" s="43"/>
      <c r="B31" s="46"/>
      <c r="C31" s="43"/>
      <c r="D31" s="44" t="s">
        <v>31</v>
      </c>
      <c r="E31" s="49">
        <f>E28+1.96*E29/SQRT(E27)</f>
        <v>0.66615936918686991</v>
      </c>
      <c r="F31" s="43"/>
      <c r="G31" s="49">
        <f>G28+1.96*G29/SQRT(G27)</f>
        <v>-8.6396544300638201E-2</v>
      </c>
      <c r="H31" s="43"/>
      <c r="I31" s="2"/>
      <c r="J31" s="2"/>
      <c r="K31" s="2"/>
      <c r="L31" s="2"/>
      <c r="M31" s="2"/>
      <c r="N31" s="2"/>
      <c r="O31" s="2"/>
      <c r="P31" s="2"/>
      <c r="Q31" s="2"/>
      <c r="R31" s="1"/>
      <c r="S31" s="1"/>
      <c r="T31" s="1"/>
      <c r="U31" s="1"/>
    </row>
    <row r="32" spans="1:21" ht="15" thickBot="1" x14ac:dyDescent="0.35">
      <c r="A32" s="50"/>
      <c r="B32" s="51"/>
      <c r="C32" s="50"/>
      <c r="D32" s="50"/>
      <c r="E32" s="51"/>
      <c r="F32" s="50"/>
      <c r="G32" s="51"/>
      <c r="H32" s="50"/>
      <c r="I32" s="2"/>
      <c r="J32" s="2"/>
      <c r="K32" s="2"/>
      <c r="L32" s="2"/>
      <c r="M32" s="2"/>
      <c r="N32" s="2"/>
      <c r="O32" s="2"/>
      <c r="P32" s="2"/>
      <c r="Q32" s="2"/>
      <c r="R32" s="1"/>
      <c r="S32" s="1"/>
      <c r="T32" s="1"/>
      <c r="U32" s="1"/>
    </row>
    <row r="33" spans="1:21" ht="15" thickTop="1" x14ac:dyDescent="0.3">
      <c r="A33" s="19"/>
      <c r="B33" s="16"/>
      <c r="C33" s="19"/>
      <c r="D33" s="19"/>
      <c r="E33" s="16"/>
      <c r="F33" s="19"/>
      <c r="G33" s="16"/>
      <c r="H33" s="19"/>
      <c r="I33" s="2"/>
      <c r="J33" s="2"/>
      <c r="K33" s="2"/>
      <c r="L33" s="2"/>
      <c r="M33" s="2"/>
      <c r="N33" s="2"/>
      <c r="O33" s="2"/>
      <c r="P33" s="2"/>
      <c r="Q33" s="2"/>
      <c r="R33" s="1"/>
      <c r="S33" s="1"/>
      <c r="T33" s="1"/>
      <c r="U33" s="1"/>
    </row>
    <row r="34" spans="1:21" x14ac:dyDescent="0.3">
      <c r="A34" s="2"/>
      <c r="B34" s="4"/>
      <c r="C34" s="2"/>
      <c r="D34" s="2"/>
      <c r="E34" s="4"/>
      <c r="F34" s="2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1"/>
      <c r="S34" s="1"/>
      <c r="T34" s="1"/>
      <c r="U34" s="1"/>
    </row>
    <row r="35" spans="1:21" ht="15" thickBot="1" x14ac:dyDescent="0.35">
      <c r="A35" s="30" t="s">
        <v>34</v>
      </c>
      <c r="B35" s="31"/>
      <c r="C35" s="32"/>
      <c r="D35" s="32"/>
      <c r="E35" s="31"/>
      <c r="F35" s="32"/>
      <c r="G35" s="31"/>
      <c r="H35" s="32"/>
      <c r="I35" s="2"/>
      <c r="J35" s="2"/>
      <c r="K35" s="2"/>
      <c r="L35" s="2"/>
      <c r="M35" s="2"/>
      <c r="N35" s="2"/>
      <c r="O35" s="2"/>
      <c r="P35" s="2"/>
      <c r="Q35" s="2"/>
      <c r="R35" s="1"/>
      <c r="S35" s="1"/>
      <c r="T35" s="1"/>
      <c r="U35" s="1"/>
    </row>
    <row r="36" spans="1:21" ht="15.6" thickTop="1" thickBot="1" x14ac:dyDescent="0.35">
      <c r="A36" s="100" t="s">
        <v>36</v>
      </c>
      <c r="B36" s="16">
        <v>43</v>
      </c>
      <c r="C36" s="87" t="s">
        <v>165</v>
      </c>
      <c r="D36" s="19" t="s">
        <v>12</v>
      </c>
      <c r="E36" s="16">
        <v>1</v>
      </c>
      <c r="F36" s="19" t="s">
        <v>13</v>
      </c>
      <c r="G36" s="16"/>
      <c r="H36" s="19"/>
      <c r="I36" s="2"/>
      <c r="J36" s="2"/>
      <c r="K36" s="2"/>
      <c r="L36" s="2"/>
      <c r="M36" s="2"/>
      <c r="N36" s="2"/>
      <c r="O36" s="2"/>
      <c r="P36" s="2"/>
      <c r="Q36" s="2"/>
      <c r="R36" s="1"/>
      <c r="S36" s="1"/>
      <c r="T36" s="1"/>
      <c r="U36" s="1"/>
    </row>
    <row r="37" spans="1:21" ht="15" thickBot="1" x14ac:dyDescent="0.35">
      <c r="A37" s="101"/>
      <c r="B37" s="26">
        <v>11</v>
      </c>
      <c r="C37" s="86" t="s">
        <v>46</v>
      </c>
      <c r="D37" s="23" t="s">
        <v>12</v>
      </c>
      <c r="E37" s="26">
        <v>0</v>
      </c>
      <c r="F37" s="23" t="s">
        <v>13</v>
      </c>
      <c r="G37" s="26">
        <v>-1</v>
      </c>
      <c r="H37" s="23"/>
      <c r="I37" s="2"/>
      <c r="J37" s="2"/>
      <c r="K37" s="2"/>
      <c r="L37" s="2"/>
      <c r="M37" s="2"/>
      <c r="N37" s="2"/>
      <c r="O37" s="2"/>
      <c r="P37" s="2"/>
      <c r="Q37" s="2"/>
      <c r="R37" s="1"/>
      <c r="S37" s="1"/>
      <c r="T37" s="1"/>
      <c r="U37" s="1"/>
    </row>
    <row r="38" spans="1:21" ht="15.6" thickTop="1" thickBot="1" x14ac:dyDescent="0.35">
      <c r="A38" s="27" t="s">
        <v>37</v>
      </c>
      <c r="B38" s="28">
        <v>56</v>
      </c>
      <c r="C38" s="86" t="s">
        <v>166</v>
      </c>
      <c r="D38" s="27" t="s">
        <v>12</v>
      </c>
      <c r="E38" s="28">
        <v>1</v>
      </c>
      <c r="F38" s="27" t="s">
        <v>13</v>
      </c>
      <c r="G38" s="28">
        <v>-1</v>
      </c>
      <c r="H38" s="27"/>
      <c r="I38" s="2"/>
      <c r="J38" s="2"/>
      <c r="K38" s="2"/>
      <c r="L38" s="2"/>
      <c r="M38" s="2"/>
      <c r="N38" s="2"/>
      <c r="O38" s="2"/>
      <c r="P38" s="2"/>
      <c r="Q38" s="2"/>
      <c r="R38" s="1"/>
      <c r="S38" s="1"/>
      <c r="T38" s="1"/>
      <c r="U38" s="1"/>
    </row>
    <row r="39" spans="1:21" ht="15.6" thickTop="1" thickBot="1" x14ac:dyDescent="0.35">
      <c r="A39" s="27" t="s">
        <v>38</v>
      </c>
      <c r="B39" s="28">
        <v>14</v>
      </c>
      <c r="C39" s="86" t="s">
        <v>167</v>
      </c>
      <c r="D39" s="27" t="s">
        <v>12</v>
      </c>
      <c r="E39" s="28">
        <v>-1</v>
      </c>
      <c r="F39" s="27" t="s">
        <v>13</v>
      </c>
      <c r="G39" s="28"/>
      <c r="H39" s="27"/>
      <c r="I39" s="2"/>
      <c r="J39" s="2"/>
      <c r="K39" s="2"/>
      <c r="L39" s="2"/>
      <c r="M39" s="2"/>
      <c r="N39" s="2"/>
      <c r="O39" s="2"/>
      <c r="P39" s="2"/>
      <c r="Q39" s="2"/>
      <c r="R39" s="1"/>
      <c r="S39" s="1"/>
      <c r="T39" s="1"/>
      <c r="U39" s="1"/>
    </row>
    <row r="40" spans="1:21" ht="15.6" thickTop="1" thickBot="1" x14ac:dyDescent="0.35">
      <c r="A40" s="27" t="s">
        <v>39</v>
      </c>
      <c r="B40" s="28">
        <v>57</v>
      </c>
      <c r="C40" s="86" t="s">
        <v>164</v>
      </c>
      <c r="D40" s="27" t="s">
        <v>12</v>
      </c>
      <c r="E40" s="28">
        <v>0</v>
      </c>
      <c r="F40" s="27" t="s">
        <v>13</v>
      </c>
      <c r="G40" s="28">
        <v>-1</v>
      </c>
      <c r="H40" s="27"/>
      <c r="I40" s="2"/>
      <c r="J40" s="2"/>
      <c r="K40" s="2"/>
      <c r="L40" s="2"/>
      <c r="M40" s="2"/>
      <c r="N40" s="2"/>
      <c r="O40" s="2"/>
      <c r="P40" s="2"/>
      <c r="Q40" s="2"/>
      <c r="R40" s="1"/>
      <c r="S40" s="1"/>
      <c r="T40" s="1"/>
      <c r="U40" s="1"/>
    </row>
    <row r="41" spans="1:21" ht="15.6" thickTop="1" thickBot="1" x14ac:dyDescent="0.35">
      <c r="A41" s="27" t="s">
        <v>40</v>
      </c>
      <c r="B41" s="28">
        <v>57</v>
      </c>
      <c r="C41" s="86" t="s">
        <v>164</v>
      </c>
      <c r="D41" s="27" t="s">
        <v>12</v>
      </c>
      <c r="E41" s="28">
        <v>0</v>
      </c>
      <c r="F41" s="27" t="s">
        <v>13</v>
      </c>
      <c r="G41" s="28">
        <v>0</v>
      </c>
      <c r="H41" s="27"/>
      <c r="I41" s="2"/>
      <c r="J41" s="2"/>
      <c r="K41" s="2"/>
      <c r="L41" s="2"/>
      <c r="M41" s="2"/>
      <c r="N41" s="2"/>
      <c r="O41" s="2"/>
      <c r="P41" s="2"/>
      <c r="Q41" s="2"/>
      <c r="R41" s="1"/>
      <c r="S41" s="1"/>
      <c r="T41" s="1"/>
      <c r="U41" s="1"/>
    </row>
    <row r="42" spans="1:21" ht="15.6" thickTop="1" thickBot="1" x14ac:dyDescent="0.35">
      <c r="A42" s="27" t="s">
        <v>41</v>
      </c>
      <c r="B42" s="28">
        <v>57</v>
      </c>
      <c r="C42" s="86" t="s">
        <v>164</v>
      </c>
      <c r="D42" s="27" t="s">
        <v>12</v>
      </c>
      <c r="E42" s="28">
        <v>0</v>
      </c>
      <c r="F42" s="27" t="s">
        <v>13</v>
      </c>
      <c r="G42" s="28">
        <v>0</v>
      </c>
      <c r="H42" s="27"/>
      <c r="I42" s="23"/>
      <c r="J42" s="23"/>
      <c r="K42" s="23"/>
      <c r="L42" s="23"/>
      <c r="M42" s="23"/>
      <c r="N42" s="23"/>
      <c r="O42" s="23"/>
      <c r="P42" s="23"/>
      <c r="Q42" s="2"/>
      <c r="R42" s="1"/>
      <c r="S42" s="1"/>
      <c r="T42" s="1"/>
      <c r="U42" s="1"/>
    </row>
    <row r="43" spans="1:21" ht="15.6" thickTop="1" thickBot="1" x14ac:dyDescent="0.35">
      <c r="A43" s="100" t="s">
        <v>42</v>
      </c>
      <c r="B43" s="16">
        <v>41</v>
      </c>
      <c r="C43" s="87" t="s">
        <v>168</v>
      </c>
      <c r="D43" s="19" t="s">
        <v>12</v>
      </c>
      <c r="E43" s="16">
        <v>0</v>
      </c>
      <c r="F43" s="19" t="s">
        <v>13</v>
      </c>
      <c r="G43" s="16">
        <v>0</v>
      </c>
      <c r="H43" s="19"/>
      <c r="I43" s="19"/>
      <c r="J43" s="61" t="s">
        <v>148</v>
      </c>
      <c r="K43" s="62"/>
      <c r="L43" s="40"/>
      <c r="M43" s="63"/>
      <c r="N43" s="64" t="s">
        <v>1</v>
      </c>
      <c r="O43" s="40"/>
      <c r="P43" s="64" t="s">
        <v>2</v>
      </c>
      <c r="Q43" s="2"/>
      <c r="R43" s="1"/>
      <c r="S43" s="1"/>
      <c r="T43" s="1"/>
      <c r="U43" s="1"/>
    </row>
    <row r="44" spans="1:21" ht="15" thickBot="1" x14ac:dyDescent="0.35">
      <c r="A44" s="100"/>
      <c r="B44" s="4">
        <v>14</v>
      </c>
      <c r="C44" s="87" t="s">
        <v>167</v>
      </c>
      <c r="D44" s="2" t="s">
        <v>12</v>
      </c>
      <c r="E44" s="4">
        <v>1</v>
      </c>
      <c r="F44" s="2" t="s">
        <v>13</v>
      </c>
      <c r="G44" s="4">
        <v>0</v>
      </c>
      <c r="H44" s="2"/>
      <c r="I44" s="2"/>
      <c r="J44" s="42" t="s">
        <v>42</v>
      </c>
      <c r="K44" s="46"/>
      <c r="L44" s="43"/>
      <c r="M44" s="44" t="s">
        <v>27</v>
      </c>
      <c r="N44" s="45">
        <f>COUNT(E43:E54)</f>
        <v>12</v>
      </c>
      <c r="O44" s="43"/>
      <c r="P44" s="45">
        <f>COUNT(G43:G54)</f>
        <v>11</v>
      </c>
      <c r="Q44" s="2"/>
      <c r="R44" s="1"/>
      <c r="S44" s="1"/>
      <c r="T44" s="1"/>
      <c r="U44" s="1"/>
    </row>
    <row r="45" spans="1:21" ht="15" thickBot="1" x14ac:dyDescent="0.35">
      <c r="A45" s="100"/>
      <c r="B45" s="4">
        <v>28</v>
      </c>
      <c r="C45" s="87" t="s">
        <v>169</v>
      </c>
      <c r="D45" s="2" t="s">
        <v>12</v>
      </c>
      <c r="E45" s="4">
        <v>0</v>
      </c>
      <c r="F45" s="2" t="s">
        <v>13</v>
      </c>
      <c r="G45" s="4">
        <v>0</v>
      </c>
      <c r="H45" s="2"/>
      <c r="I45" s="2"/>
      <c r="J45" s="43"/>
      <c r="K45" s="46"/>
      <c r="L45" s="43"/>
      <c r="M45" s="47" t="s">
        <v>28</v>
      </c>
      <c r="N45" s="48">
        <f>AVERAGE(E43:E54)</f>
        <v>0.41666666666666669</v>
      </c>
      <c r="O45" s="42"/>
      <c r="P45" s="48">
        <f>AVERAGE(G43:G54)</f>
        <v>-0.18181818181818182</v>
      </c>
      <c r="Q45" s="2"/>
      <c r="R45" s="1"/>
      <c r="S45" s="1"/>
      <c r="T45" s="1"/>
      <c r="U45" s="1"/>
    </row>
    <row r="46" spans="1:21" ht="15" thickBot="1" x14ac:dyDescent="0.35">
      <c r="A46" s="100"/>
      <c r="B46" s="4">
        <v>53</v>
      </c>
      <c r="C46" s="87" t="s">
        <v>170</v>
      </c>
      <c r="D46" s="2" t="s">
        <v>12</v>
      </c>
      <c r="E46" s="4">
        <v>1</v>
      </c>
      <c r="F46" s="2" t="s">
        <v>13</v>
      </c>
      <c r="G46" s="4">
        <v>1</v>
      </c>
      <c r="H46" s="2"/>
      <c r="I46" s="2"/>
      <c r="J46" s="43"/>
      <c r="K46" s="46"/>
      <c r="L46" s="43"/>
      <c r="M46" s="44" t="s">
        <v>29</v>
      </c>
      <c r="N46" s="49">
        <f>STDEV(E43:E54)</f>
        <v>0.51492865054443726</v>
      </c>
      <c r="O46" s="43"/>
      <c r="P46" s="49">
        <f>STDEV(G43:G54)</f>
        <v>0.60302268915552726</v>
      </c>
      <c r="Q46" s="2"/>
      <c r="R46" s="1"/>
      <c r="S46" s="1"/>
      <c r="T46" s="1"/>
      <c r="U46" s="1"/>
    </row>
    <row r="47" spans="1:21" ht="15" thickBot="1" x14ac:dyDescent="0.35">
      <c r="A47" s="100"/>
      <c r="B47" s="4">
        <v>57</v>
      </c>
      <c r="C47" s="87" t="s">
        <v>164</v>
      </c>
      <c r="D47" s="2" t="s">
        <v>12</v>
      </c>
      <c r="E47" s="4">
        <v>0</v>
      </c>
      <c r="F47" s="2" t="s">
        <v>13</v>
      </c>
      <c r="G47" s="4">
        <v>0</v>
      </c>
      <c r="H47" s="2"/>
      <c r="I47" s="2"/>
      <c r="J47" s="2"/>
      <c r="K47" s="2"/>
      <c r="L47" s="2"/>
      <c r="M47" s="44" t="s">
        <v>30</v>
      </c>
      <c r="N47" s="49">
        <f>N45-1.96*N46/SQRT(N44)</f>
        <v>0.12531835556149074</v>
      </c>
      <c r="O47" s="43"/>
      <c r="P47" s="49">
        <f>P45-1.96*P46/SQRT(P44)</f>
        <v>-0.53818181818181809</v>
      </c>
      <c r="Q47" s="2"/>
      <c r="R47" s="1"/>
      <c r="S47" s="1"/>
      <c r="T47" s="1"/>
      <c r="U47" s="1"/>
    </row>
    <row r="48" spans="1:21" ht="15" thickBot="1" x14ac:dyDescent="0.35">
      <c r="A48" s="100"/>
      <c r="B48" s="5">
        <v>16</v>
      </c>
      <c r="C48" s="87" t="s">
        <v>171</v>
      </c>
      <c r="D48" s="2" t="s">
        <v>12</v>
      </c>
      <c r="E48" s="5">
        <v>1</v>
      </c>
      <c r="F48" s="2" t="s">
        <v>13</v>
      </c>
      <c r="G48" s="5">
        <v>0</v>
      </c>
      <c r="H48" s="1"/>
      <c r="I48" s="1"/>
      <c r="J48" s="25"/>
      <c r="K48" s="25"/>
      <c r="L48" s="25"/>
      <c r="M48" s="65" t="s">
        <v>31</v>
      </c>
      <c r="N48" s="66">
        <f>N45+1.96*N46/SQRT(N44)</f>
        <v>0.70801497777184264</v>
      </c>
      <c r="O48" s="50"/>
      <c r="P48" s="66">
        <f>P45+1.96*P46/SQRT(P44)</f>
        <v>0.1745454545454545</v>
      </c>
      <c r="Q48" s="1"/>
      <c r="R48" s="1"/>
      <c r="S48" s="1"/>
      <c r="T48" s="1"/>
      <c r="U48" s="1"/>
    </row>
    <row r="49" spans="1:21" ht="15" thickBot="1" x14ac:dyDescent="0.35">
      <c r="A49" s="100"/>
      <c r="B49" s="5">
        <v>17</v>
      </c>
      <c r="C49" s="87" t="s">
        <v>172</v>
      </c>
      <c r="D49" s="2" t="s">
        <v>12</v>
      </c>
      <c r="E49" s="5">
        <v>1</v>
      </c>
      <c r="F49" s="2" t="s">
        <v>13</v>
      </c>
      <c r="G49" s="5">
        <v>0</v>
      </c>
      <c r="H49" s="1"/>
      <c r="I49" s="1"/>
      <c r="J49" s="14"/>
      <c r="K49" s="14"/>
      <c r="L49" s="14"/>
      <c r="M49" s="14"/>
      <c r="N49" s="14"/>
      <c r="O49" s="14"/>
      <c r="P49" s="14"/>
      <c r="Q49" s="59"/>
      <c r="R49" s="1"/>
      <c r="S49" s="1"/>
      <c r="T49" s="1"/>
      <c r="U49" s="1"/>
    </row>
    <row r="50" spans="1:21" ht="15" thickBot="1" x14ac:dyDescent="0.35">
      <c r="A50" s="100"/>
      <c r="B50" s="5">
        <v>20</v>
      </c>
      <c r="C50" s="87" t="s">
        <v>173</v>
      </c>
      <c r="D50" s="2" t="s">
        <v>12</v>
      </c>
      <c r="E50" s="5">
        <v>0</v>
      </c>
      <c r="F50" s="2" t="s">
        <v>13</v>
      </c>
      <c r="G50" s="5">
        <v>-1</v>
      </c>
      <c r="H50" s="1"/>
      <c r="I50" s="1"/>
      <c r="J50" s="14"/>
      <c r="K50" s="14"/>
      <c r="L50" s="14"/>
      <c r="M50" s="14"/>
      <c r="N50" s="14"/>
      <c r="O50" s="14"/>
      <c r="P50" s="14"/>
      <c r="Q50" s="59"/>
      <c r="R50" s="1"/>
      <c r="S50" s="1"/>
      <c r="T50" s="1"/>
      <c r="U50" s="1"/>
    </row>
    <row r="51" spans="1:21" ht="15" thickBot="1" x14ac:dyDescent="0.35">
      <c r="A51" s="100"/>
      <c r="B51" s="5">
        <v>7</v>
      </c>
      <c r="C51" s="87" t="s">
        <v>47</v>
      </c>
      <c r="D51" s="2" t="s">
        <v>12</v>
      </c>
      <c r="E51" s="5">
        <v>1</v>
      </c>
      <c r="F51" s="2" t="s">
        <v>13</v>
      </c>
      <c r="G51" s="5"/>
      <c r="H51" s="1"/>
      <c r="I51" s="1"/>
      <c r="J51" s="14"/>
      <c r="K51" s="14"/>
      <c r="L51" s="14"/>
      <c r="M51" s="14"/>
      <c r="N51" s="14"/>
      <c r="O51" s="14"/>
      <c r="P51" s="14"/>
      <c r="Q51" s="59"/>
      <c r="R51" s="1"/>
      <c r="S51" s="1"/>
      <c r="T51" s="1"/>
      <c r="U51" s="1"/>
    </row>
    <row r="52" spans="1:21" ht="15" thickBot="1" x14ac:dyDescent="0.35">
      <c r="A52" s="100"/>
      <c r="B52" s="15">
        <v>42</v>
      </c>
      <c r="C52" s="87" t="s">
        <v>174</v>
      </c>
      <c r="D52" s="2" t="s">
        <v>12</v>
      </c>
      <c r="E52" s="15">
        <v>0</v>
      </c>
      <c r="F52" s="2" t="s">
        <v>13</v>
      </c>
      <c r="G52" s="5">
        <v>-1</v>
      </c>
      <c r="H52" s="1"/>
      <c r="I52" s="36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</row>
    <row r="53" spans="1:21" ht="15" thickBot="1" x14ac:dyDescent="0.35">
      <c r="A53" s="100"/>
      <c r="B53" s="15">
        <v>44</v>
      </c>
      <c r="C53" s="87" t="s">
        <v>175</v>
      </c>
      <c r="D53" s="2" t="s">
        <v>12</v>
      </c>
      <c r="E53" s="15">
        <v>0</v>
      </c>
      <c r="F53" s="2" t="s">
        <v>13</v>
      </c>
      <c r="G53" s="5">
        <v>0</v>
      </c>
      <c r="H53" s="1"/>
      <c r="I53" s="1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</row>
    <row r="54" spans="1:21" ht="15" thickBot="1" x14ac:dyDescent="0.35">
      <c r="A54" s="101"/>
      <c r="B54" s="21">
        <v>48</v>
      </c>
      <c r="C54" s="86" t="s">
        <v>176</v>
      </c>
      <c r="D54" s="23" t="s">
        <v>12</v>
      </c>
      <c r="E54" s="21">
        <v>0</v>
      </c>
      <c r="F54" s="23" t="s">
        <v>13</v>
      </c>
      <c r="G54" s="24">
        <v>-1</v>
      </c>
      <c r="H54" s="25"/>
      <c r="I54" s="25"/>
      <c r="J54" s="67"/>
      <c r="K54" s="67"/>
      <c r="L54" s="67"/>
      <c r="M54" s="67"/>
      <c r="N54" s="67"/>
      <c r="O54" s="67"/>
      <c r="P54" s="67"/>
      <c r="Q54" s="14"/>
      <c r="R54" s="14"/>
      <c r="S54" s="14"/>
      <c r="T54" s="14"/>
      <c r="U54" s="14"/>
    </row>
    <row r="55" spans="1:21" ht="15.6" thickTop="1" thickBot="1" x14ac:dyDescent="0.35">
      <c r="A55" s="95" t="s">
        <v>43</v>
      </c>
      <c r="B55" s="17">
        <v>30</v>
      </c>
      <c r="C55" s="87" t="s">
        <v>177</v>
      </c>
      <c r="D55" s="19" t="s">
        <v>12</v>
      </c>
      <c r="E55" s="17">
        <v>1</v>
      </c>
      <c r="F55" s="19" t="s">
        <v>13</v>
      </c>
      <c r="G55" s="20">
        <v>0</v>
      </c>
      <c r="H55" s="18"/>
      <c r="I55" s="36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</row>
    <row r="56" spans="1:21" ht="15" thickBot="1" x14ac:dyDescent="0.35">
      <c r="A56" s="95"/>
      <c r="B56" s="15">
        <v>44</v>
      </c>
      <c r="C56" s="87" t="s">
        <v>175</v>
      </c>
      <c r="D56" s="2" t="s">
        <v>12</v>
      </c>
      <c r="E56" s="15">
        <v>0</v>
      </c>
      <c r="F56" s="2" t="s">
        <v>13</v>
      </c>
      <c r="G56" s="5">
        <v>0</v>
      </c>
      <c r="H56" s="1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</row>
    <row r="57" spans="1:21" ht="15" thickBot="1" x14ac:dyDescent="0.35">
      <c r="A57" s="96"/>
      <c r="B57" s="21">
        <v>48</v>
      </c>
      <c r="C57" s="86" t="s">
        <v>176</v>
      </c>
      <c r="D57" s="23" t="s">
        <v>12</v>
      </c>
      <c r="E57" s="21">
        <v>1</v>
      </c>
      <c r="F57" s="23" t="s">
        <v>13</v>
      </c>
      <c r="G57" s="24">
        <v>0</v>
      </c>
      <c r="H57" s="25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</row>
    <row r="58" spans="1:21" ht="15.6" thickTop="1" thickBot="1" x14ac:dyDescent="0.35">
      <c r="A58" s="95" t="s">
        <v>44</v>
      </c>
      <c r="B58" s="17">
        <v>44</v>
      </c>
      <c r="C58" s="87" t="s">
        <v>175</v>
      </c>
      <c r="D58" s="19" t="s">
        <v>12</v>
      </c>
      <c r="E58" s="17">
        <v>0</v>
      </c>
      <c r="F58" s="19" t="s">
        <v>13</v>
      </c>
      <c r="G58" s="20">
        <v>0</v>
      </c>
      <c r="H58" s="18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</row>
    <row r="59" spans="1:21" ht="15" thickBot="1" x14ac:dyDescent="0.35">
      <c r="A59" s="95"/>
      <c r="B59" s="15">
        <v>48</v>
      </c>
      <c r="C59" s="87" t="s">
        <v>176</v>
      </c>
      <c r="D59" s="2" t="s">
        <v>12</v>
      </c>
      <c r="E59" s="15">
        <v>0</v>
      </c>
      <c r="F59" s="2" t="s">
        <v>13</v>
      </c>
      <c r="G59" s="5">
        <v>1</v>
      </c>
      <c r="H59" s="1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</row>
    <row r="60" spans="1:21" ht="15" thickBot="1" x14ac:dyDescent="0.35">
      <c r="A60" s="96"/>
      <c r="B60" s="21">
        <v>8</v>
      </c>
      <c r="C60" s="86" t="s">
        <v>48</v>
      </c>
      <c r="D60" s="23" t="s">
        <v>12</v>
      </c>
      <c r="E60" s="21">
        <v>0</v>
      </c>
      <c r="F60" s="23" t="s">
        <v>13</v>
      </c>
      <c r="G60" s="24"/>
      <c r="H60" s="25"/>
      <c r="I60" s="68"/>
      <c r="J60" s="67"/>
      <c r="K60" s="67"/>
      <c r="L60" s="67"/>
      <c r="M60" s="67"/>
      <c r="N60" s="67"/>
      <c r="O60" s="67"/>
      <c r="P60" s="67"/>
      <c r="Q60" s="14"/>
      <c r="R60" s="14"/>
      <c r="S60" s="14"/>
      <c r="T60" s="14"/>
      <c r="U60" s="14"/>
    </row>
    <row r="61" spans="1:21" ht="15.6" thickTop="1" thickBot="1" x14ac:dyDescent="0.35">
      <c r="A61" s="94" t="s">
        <v>45</v>
      </c>
      <c r="B61" s="17">
        <v>41</v>
      </c>
      <c r="C61" s="87" t="s">
        <v>173</v>
      </c>
      <c r="D61" s="19" t="s">
        <v>12</v>
      </c>
      <c r="E61" s="17">
        <v>0</v>
      </c>
      <c r="F61" s="19" t="s">
        <v>13</v>
      </c>
      <c r="G61" s="20">
        <v>0</v>
      </c>
      <c r="H61" s="18"/>
      <c r="I61" s="19"/>
      <c r="J61" s="61" t="s">
        <v>148</v>
      </c>
      <c r="K61" s="62"/>
      <c r="L61" s="40"/>
      <c r="M61" s="63"/>
      <c r="N61" s="64" t="s">
        <v>1</v>
      </c>
      <c r="O61" s="40"/>
      <c r="P61" s="64" t="s">
        <v>2</v>
      </c>
      <c r="Q61" s="14"/>
      <c r="R61" s="14"/>
      <c r="S61" s="14"/>
      <c r="T61" s="14"/>
      <c r="U61" s="14"/>
    </row>
    <row r="62" spans="1:21" ht="15" thickBot="1" x14ac:dyDescent="0.35">
      <c r="A62" s="95"/>
      <c r="B62" s="15">
        <v>14</v>
      </c>
      <c r="C62" s="87" t="s">
        <v>167</v>
      </c>
      <c r="D62" s="2" t="s">
        <v>12</v>
      </c>
      <c r="E62" s="15">
        <v>1</v>
      </c>
      <c r="F62" s="2" t="s">
        <v>13</v>
      </c>
      <c r="G62" s="5">
        <v>0</v>
      </c>
      <c r="H62" s="1"/>
      <c r="I62" s="2"/>
      <c r="J62" s="42" t="s">
        <v>45</v>
      </c>
      <c r="K62" s="46"/>
      <c r="L62" s="43"/>
      <c r="M62" s="44" t="s">
        <v>27</v>
      </c>
      <c r="N62" s="45">
        <f>COUNT(E61:E70)</f>
        <v>10</v>
      </c>
      <c r="O62" s="43"/>
      <c r="P62" s="45">
        <f>COUNT(G61:G70)</f>
        <v>10</v>
      </c>
      <c r="Q62" s="14"/>
      <c r="R62" s="14"/>
      <c r="S62" s="14"/>
      <c r="T62" s="14"/>
      <c r="U62" s="14"/>
    </row>
    <row r="63" spans="1:21" ht="15" thickBot="1" x14ac:dyDescent="0.35">
      <c r="A63" s="95"/>
      <c r="B63" s="15">
        <v>28</v>
      </c>
      <c r="C63" s="87" t="s">
        <v>169</v>
      </c>
      <c r="D63" s="2" t="s">
        <v>12</v>
      </c>
      <c r="E63" s="15">
        <v>0</v>
      </c>
      <c r="F63" s="2" t="s">
        <v>13</v>
      </c>
      <c r="G63" s="5">
        <v>0</v>
      </c>
      <c r="H63" s="1"/>
      <c r="I63" s="2"/>
      <c r="J63" s="43"/>
      <c r="K63" s="46"/>
      <c r="L63" s="43"/>
      <c r="M63" s="47" t="s">
        <v>28</v>
      </c>
      <c r="N63" s="48">
        <f>AVERAGE(E61:E70)</f>
        <v>0.3</v>
      </c>
      <c r="O63" s="42"/>
      <c r="P63" s="48">
        <f>AVERAGE(G61:G70)</f>
        <v>-0.2</v>
      </c>
      <c r="Q63" s="14"/>
      <c r="R63" s="14"/>
      <c r="S63" s="14"/>
      <c r="T63" s="14"/>
      <c r="U63" s="14"/>
    </row>
    <row r="64" spans="1:21" ht="15" thickBot="1" x14ac:dyDescent="0.35">
      <c r="A64" s="95"/>
      <c r="B64" s="15">
        <v>53</v>
      </c>
      <c r="C64" s="87" t="s">
        <v>178</v>
      </c>
      <c r="D64" s="2" t="s">
        <v>12</v>
      </c>
      <c r="E64" s="15">
        <v>0</v>
      </c>
      <c r="F64" s="2" t="s">
        <v>13</v>
      </c>
      <c r="G64" s="5">
        <v>0</v>
      </c>
      <c r="H64" s="1"/>
      <c r="I64" s="2"/>
      <c r="J64" s="43"/>
      <c r="K64" s="46"/>
      <c r="L64" s="43"/>
      <c r="M64" s="44" t="s">
        <v>29</v>
      </c>
      <c r="N64" s="49">
        <f>STDEV(E61:E70)</f>
        <v>0.48304589153964794</v>
      </c>
      <c r="O64" s="43"/>
      <c r="P64" s="49">
        <f>STDEV(G61:G70)</f>
        <v>0.4216370213557839</v>
      </c>
      <c r="Q64" s="14"/>
      <c r="R64" s="14"/>
      <c r="S64" s="14"/>
      <c r="T64" s="14"/>
      <c r="U64" s="14"/>
    </row>
    <row r="65" spans="1:21" ht="15" thickBot="1" x14ac:dyDescent="0.35">
      <c r="A65" s="95"/>
      <c r="B65" s="15">
        <v>16</v>
      </c>
      <c r="C65" s="87" t="s">
        <v>171</v>
      </c>
      <c r="D65" s="2" t="s">
        <v>12</v>
      </c>
      <c r="E65" s="15">
        <v>1</v>
      </c>
      <c r="F65" s="2" t="s">
        <v>13</v>
      </c>
      <c r="G65" s="5">
        <v>0</v>
      </c>
      <c r="H65" s="1"/>
      <c r="I65" s="2"/>
      <c r="J65" s="2"/>
      <c r="K65" s="2"/>
      <c r="L65" s="2"/>
      <c r="M65" s="44" t="s">
        <v>30</v>
      </c>
      <c r="N65" s="49">
        <f>N63-1.96*N64/SQRT(N62)</f>
        <v>6.0505459621845725E-4</v>
      </c>
      <c r="O65" s="43"/>
      <c r="P65" s="49">
        <f>P63-1.96*P64/SQRT(P62)</f>
        <v>-0.46133333333333332</v>
      </c>
      <c r="Q65" s="14"/>
      <c r="R65" s="14"/>
      <c r="S65" s="14"/>
      <c r="T65" s="14"/>
      <c r="U65" s="14"/>
    </row>
    <row r="66" spans="1:21" ht="15" thickBot="1" x14ac:dyDescent="0.35">
      <c r="A66" s="95"/>
      <c r="B66" s="15">
        <v>20</v>
      </c>
      <c r="C66" s="87" t="s">
        <v>173</v>
      </c>
      <c r="D66" s="2" t="s">
        <v>12</v>
      </c>
      <c r="E66" s="15">
        <v>0</v>
      </c>
      <c r="F66" s="2" t="s">
        <v>13</v>
      </c>
      <c r="G66" s="5">
        <v>-1</v>
      </c>
      <c r="H66" s="1"/>
      <c r="I66" s="1"/>
      <c r="J66" s="25"/>
      <c r="K66" s="25"/>
      <c r="L66" s="25"/>
      <c r="M66" s="65" t="s">
        <v>31</v>
      </c>
      <c r="N66" s="66">
        <f>N63+1.96*N64/SQRT(N62)</f>
        <v>0.59939494540378147</v>
      </c>
      <c r="O66" s="50"/>
      <c r="P66" s="66">
        <f>P63+1.96*P64/SQRT(P62)</f>
        <v>6.1333333333333295E-2</v>
      </c>
      <c r="Q66" s="14"/>
      <c r="R66" s="14"/>
      <c r="S66" s="14"/>
      <c r="T66" s="14"/>
      <c r="U66" s="14"/>
    </row>
    <row r="67" spans="1:21" ht="15" thickBot="1" x14ac:dyDescent="0.35">
      <c r="A67" s="95"/>
      <c r="B67" s="15">
        <v>42</v>
      </c>
      <c r="C67" s="87" t="s">
        <v>174</v>
      </c>
      <c r="D67" s="2" t="s">
        <v>12</v>
      </c>
      <c r="E67" s="15">
        <v>0</v>
      </c>
      <c r="F67" s="2" t="s">
        <v>13</v>
      </c>
      <c r="G67" s="5">
        <v>-1</v>
      </c>
      <c r="H67" s="1"/>
      <c r="I67" s="1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</row>
    <row r="68" spans="1:21" ht="15" thickBot="1" x14ac:dyDescent="0.35">
      <c r="A68" s="95"/>
      <c r="B68" s="15">
        <v>30</v>
      </c>
      <c r="C68" s="87" t="s">
        <v>179</v>
      </c>
      <c r="D68" s="2" t="s">
        <v>12</v>
      </c>
      <c r="E68" s="15">
        <v>1</v>
      </c>
      <c r="F68" s="2" t="s">
        <v>13</v>
      </c>
      <c r="G68" s="5">
        <v>0</v>
      </c>
      <c r="H68" s="1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</row>
    <row r="69" spans="1:21" ht="15" thickBot="1" x14ac:dyDescent="0.35">
      <c r="A69" s="95"/>
      <c r="B69" s="15">
        <v>44</v>
      </c>
      <c r="C69" s="87" t="s">
        <v>175</v>
      </c>
      <c r="D69" s="2" t="s">
        <v>12</v>
      </c>
      <c r="E69" s="15">
        <v>0</v>
      </c>
      <c r="F69" s="2" t="s">
        <v>13</v>
      </c>
      <c r="G69" s="5">
        <v>0</v>
      </c>
      <c r="H69" s="1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</row>
    <row r="70" spans="1:21" ht="15" thickBot="1" x14ac:dyDescent="0.35">
      <c r="A70" s="96"/>
      <c r="B70" s="21">
        <v>48</v>
      </c>
      <c r="C70" s="88" t="s">
        <v>176</v>
      </c>
      <c r="D70" s="23" t="s">
        <v>12</v>
      </c>
      <c r="E70" s="21">
        <v>0</v>
      </c>
      <c r="F70" s="23" t="s">
        <v>13</v>
      </c>
      <c r="G70" s="24">
        <v>0</v>
      </c>
      <c r="H70" s="25"/>
      <c r="I70" s="68"/>
      <c r="J70" s="67"/>
      <c r="K70" s="67"/>
      <c r="L70" s="67"/>
      <c r="M70" s="67"/>
      <c r="N70" s="67"/>
      <c r="O70" s="67"/>
      <c r="P70" s="67"/>
      <c r="Q70" s="14"/>
      <c r="R70" s="14"/>
      <c r="S70" s="14"/>
      <c r="T70" s="14"/>
      <c r="U70" s="14"/>
    </row>
    <row r="71" spans="1:21" ht="15" customHeight="1" thickTop="1" thickBot="1" x14ac:dyDescent="0.35">
      <c r="A71" s="97" t="s">
        <v>49</v>
      </c>
      <c r="B71" s="17">
        <v>38</v>
      </c>
      <c r="C71" s="87" t="s">
        <v>180</v>
      </c>
      <c r="D71" s="19" t="s">
        <v>12</v>
      </c>
      <c r="E71" s="17">
        <v>1</v>
      </c>
      <c r="F71" s="19" t="s">
        <v>50</v>
      </c>
      <c r="G71" s="20">
        <v>-1</v>
      </c>
      <c r="H71" s="18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</row>
    <row r="72" spans="1:21" ht="15" thickBot="1" x14ac:dyDescent="0.35">
      <c r="A72" s="98"/>
      <c r="B72" s="15">
        <v>28</v>
      </c>
      <c r="C72" s="87" t="s">
        <v>169</v>
      </c>
      <c r="D72" s="2" t="s">
        <v>12</v>
      </c>
      <c r="E72" s="15">
        <v>0</v>
      </c>
      <c r="F72" s="2" t="s">
        <v>13</v>
      </c>
      <c r="G72" s="5">
        <v>0</v>
      </c>
      <c r="H72" s="1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</row>
    <row r="73" spans="1:21" ht="15" thickBot="1" x14ac:dyDescent="0.35">
      <c r="A73" s="98"/>
      <c r="B73" s="15">
        <v>53</v>
      </c>
      <c r="C73" s="87" t="s">
        <v>178</v>
      </c>
      <c r="D73" s="2" t="s">
        <v>12</v>
      </c>
      <c r="E73" s="15">
        <v>0</v>
      </c>
      <c r="F73" s="2" t="s">
        <v>13</v>
      </c>
      <c r="G73" s="5">
        <v>0</v>
      </c>
      <c r="H73" s="1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</row>
    <row r="74" spans="1:21" ht="15" thickBot="1" x14ac:dyDescent="0.35">
      <c r="A74" s="98"/>
      <c r="B74" s="15">
        <v>30</v>
      </c>
      <c r="C74" s="87" t="s">
        <v>179</v>
      </c>
      <c r="D74" s="2" t="s">
        <v>12</v>
      </c>
      <c r="E74" s="15">
        <v>0</v>
      </c>
      <c r="F74" s="2" t="s">
        <v>13</v>
      </c>
      <c r="G74" s="5">
        <v>1</v>
      </c>
      <c r="H74" s="1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</row>
    <row r="75" spans="1:21" ht="15" thickBot="1" x14ac:dyDescent="0.35">
      <c r="A75" s="98"/>
      <c r="B75" s="15">
        <v>44</v>
      </c>
      <c r="C75" s="87" t="s">
        <v>175</v>
      </c>
      <c r="D75" s="2" t="s">
        <v>12</v>
      </c>
      <c r="E75" s="15">
        <v>0</v>
      </c>
      <c r="F75" s="2" t="s">
        <v>13</v>
      </c>
      <c r="G75" s="5">
        <v>0</v>
      </c>
      <c r="H75" s="1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</row>
    <row r="76" spans="1:21" ht="15" thickBot="1" x14ac:dyDescent="0.35">
      <c r="A76" s="99"/>
      <c r="B76" s="21">
        <v>48</v>
      </c>
      <c r="C76" s="88" t="s">
        <v>176</v>
      </c>
      <c r="D76" s="23" t="s">
        <v>12</v>
      </c>
      <c r="E76" s="21">
        <v>0</v>
      </c>
      <c r="F76" s="23" t="s">
        <v>13</v>
      </c>
      <c r="G76" s="24">
        <v>0</v>
      </c>
      <c r="H76" s="25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</row>
    <row r="77" spans="1:21" ht="15.6" thickTop="1" thickBot="1" x14ac:dyDescent="0.35">
      <c r="A77" s="35" t="s">
        <v>51</v>
      </c>
      <c r="B77" s="37">
        <v>8</v>
      </c>
      <c r="C77" s="89" t="s">
        <v>48</v>
      </c>
      <c r="D77" s="23" t="s">
        <v>12</v>
      </c>
      <c r="E77" s="37">
        <v>-1</v>
      </c>
      <c r="F77" s="29"/>
      <c r="G77" s="39"/>
      <c r="H77" s="38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</row>
    <row r="78" spans="1:21" ht="15.6" thickTop="1" thickBot="1" x14ac:dyDescent="0.35">
      <c r="A78" s="98"/>
      <c r="B78" s="15">
        <v>28</v>
      </c>
      <c r="C78" s="87" t="s">
        <v>169</v>
      </c>
      <c r="D78" s="2" t="s">
        <v>12</v>
      </c>
      <c r="E78" s="15">
        <v>0</v>
      </c>
      <c r="F78" s="2" t="s">
        <v>13</v>
      </c>
      <c r="G78" s="5">
        <v>0</v>
      </c>
      <c r="H78" s="1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</row>
    <row r="79" spans="1:21" ht="15" thickBot="1" x14ac:dyDescent="0.35">
      <c r="A79" s="98"/>
      <c r="B79" s="15">
        <v>53</v>
      </c>
      <c r="C79" s="87" t="s">
        <v>178</v>
      </c>
      <c r="D79" s="2" t="s">
        <v>12</v>
      </c>
      <c r="E79" s="15">
        <v>0</v>
      </c>
      <c r="F79" s="2" t="s">
        <v>13</v>
      </c>
      <c r="G79" s="5">
        <v>0</v>
      </c>
      <c r="H79" s="1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</row>
    <row r="80" spans="1:21" ht="15" thickBot="1" x14ac:dyDescent="0.35">
      <c r="A80" s="98"/>
      <c r="B80" s="15">
        <v>30</v>
      </c>
      <c r="C80" s="87" t="s">
        <v>179</v>
      </c>
      <c r="D80" s="2" t="s">
        <v>12</v>
      </c>
      <c r="E80" s="15">
        <v>-1</v>
      </c>
      <c r="F80" s="2" t="s">
        <v>13</v>
      </c>
      <c r="G80" s="5">
        <v>0</v>
      </c>
      <c r="H80" s="1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</row>
    <row r="81" spans="1:21" ht="15" thickBot="1" x14ac:dyDescent="0.35">
      <c r="A81" s="98"/>
      <c r="B81" s="15">
        <v>44</v>
      </c>
      <c r="C81" s="87" t="s">
        <v>175</v>
      </c>
      <c r="D81" s="2" t="s">
        <v>12</v>
      </c>
      <c r="E81" s="15">
        <v>0</v>
      </c>
      <c r="F81" s="2" t="s">
        <v>13</v>
      </c>
      <c r="G81" s="5">
        <v>0</v>
      </c>
      <c r="H81" s="1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</row>
    <row r="82" spans="1:21" ht="15" thickBot="1" x14ac:dyDescent="0.35">
      <c r="A82" s="99"/>
      <c r="B82" s="21">
        <v>48</v>
      </c>
      <c r="C82" s="88" t="s">
        <v>176</v>
      </c>
      <c r="D82" s="23" t="s">
        <v>12</v>
      </c>
      <c r="E82" s="21">
        <v>-1</v>
      </c>
      <c r="F82" s="23" t="s">
        <v>13</v>
      </c>
      <c r="G82" s="24">
        <v>0</v>
      </c>
      <c r="H82" s="25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</row>
    <row r="83" spans="1:21" ht="15.6" thickTop="1" thickBot="1" x14ac:dyDescent="0.35">
      <c r="A83" s="94" t="s">
        <v>52</v>
      </c>
      <c r="B83" s="17">
        <v>44</v>
      </c>
      <c r="C83" s="87" t="s">
        <v>181</v>
      </c>
      <c r="D83" s="19" t="s">
        <v>12</v>
      </c>
      <c r="E83" s="17">
        <v>0</v>
      </c>
      <c r="F83" s="19" t="s">
        <v>13</v>
      </c>
      <c r="G83" s="20">
        <v>0</v>
      </c>
      <c r="H83" s="18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</row>
    <row r="84" spans="1:21" ht="15" thickBot="1" x14ac:dyDescent="0.35">
      <c r="A84" s="96"/>
      <c r="B84" s="21">
        <v>48</v>
      </c>
      <c r="C84" s="86" t="s">
        <v>182</v>
      </c>
      <c r="D84" s="23" t="s">
        <v>12</v>
      </c>
      <c r="E84" s="21">
        <v>0</v>
      </c>
      <c r="F84" s="23" t="s">
        <v>13</v>
      </c>
      <c r="G84" s="24">
        <v>0</v>
      </c>
      <c r="H84" s="25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</row>
    <row r="85" spans="1:21" ht="15.6" thickTop="1" thickBot="1" x14ac:dyDescent="0.35">
      <c r="A85" s="95" t="s">
        <v>53</v>
      </c>
      <c r="B85" s="17">
        <v>44</v>
      </c>
      <c r="C85" s="87" t="s">
        <v>181</v>
      </c>
      <c r="D85" s="19" t="s">
        <v>12</v>
      </c>
      <c r="E85" s="17">
        <v>0</v>
      </c>
      <c r="F85" s="19" t="s">
        <v>13</v>
      </c>
      <c r="G85" s="20">
        <v>0</v>
      </c>
      <c r="H85" s="18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</row>
    <row r="86" spans="1:21" ht="15" thickBot="1" x14ac:dyDescent="0.35">
      <c r="A86" s="96"/>
      <c r="B86" s="21">
        <v>8</v>
      </c>
      <c r="C86" s="86" t="s">
        <v>48</v>
      </c>
      <c r="D86" s="23" t="s">
        <v>12</v>
      </c>
      <c r="E86" s="21">
        <v>-1</v>
      </c>
      <c r="F86" s="23" t="s">
        <v>13</v>
      </c>
      <c r="G86" s="24"/>
      <c r="H86" s="25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</row>
    <row r="87" spans="1:21" ht="15.6" thickTop="1" thickBot="1" x14ac:dyDescent="0.35">
      <c r="A87" s="54" t="s">
        <v>54</v>
      </c>
      <c r="B87" s="52">
        <v>12</v>
      </c>
      <c r="C87" s="86" t="s">
        <v>61</v>
      </c>
      <c r="D87" s="27" t="s">
        <v>12</v>
      </c>
      <c r="E87" s="52">
        <v>1</v>
      </c>
      <c r="F87" s="27" t="s">
        <v>13</v>
      </c>
      <c r="G87" s="53">
        <v>0</v>
      </c>
      <c r="H87" s="5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</row>
    <row r="88" spans="1:21" ht="15.6" thickTop="1" thickBot="1" x14ac:dyDescent="0.35">
      <c r="A88" s="54" t="s">
        <v>55</v>
      </c>
      <c r="B88" s="52">
        <v>12</v>
      </c>
      <c r="C88" s="86" t="s">
        <v>61</v>
      </c>
      <c r="D88" s="27" t="s">
        <v>12</v>
      </c>
      <c r="E88" s="52">
        <v>1</v>
      </c>
      <c r="F88" s="27" t="s">
        <v>13</v>
      </c>
      <c r="G88" s="53">
        <v>0</v>
      </c>
      <c r="H88" s="5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</row>
    <row r="89" spans="1:21" ht="15.6" thickTop="1" thickBot="1" x14ac:dyDescent="0.35">
      <c r="A89" s="95"/>
      <c r="B89" s="15">
        <v>28</v>
      </c>
      <c r="C89" s="87" t="s">
        <v>169</v>
      </c>
      <c r="D89" s="2" t="s">
        <v>12</v>
      </c>
      <c r="E89" s="15">
        <v>0</v>
      </c>
      <c r="F89" s="2" t="s">
        <v>13</v>
      </c>
      <c r="G89" s="5">
        <v>0</v>
      </c>
      <c r="H89" s="1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</row>
    <row r="90" spans="1:21" ht="15" thickBot="1" x14ac:dyDescent="0.35">
      <c r="A90" s="96"/>
      <c r="B90" s="21">
        <v>53</v>
      </c>
      <c r="C90" s="86" t="s">
        <v>170</v>
      </c>
      <c r="D90" s="23" t="s">
        <v>12</v>
      </c>
      <c r="E90" s="21">
        <v>0</v>
      </c>
      <c r="F90" s="23" t="s">
        <v>13</v>
      </c>
      <c r="G90" s="24">
        <v>0</v>
      </c>
      <c r="H90" s="25"/>
      <c r="I90" s="68"/>
      <c r="J90" s="67"/>
      <c r="K90" s="67"/>
      <c r="L90" s="67"/>
      <c r="M90" s="67"/>
      <c r="N90" s="67"/>
      <c r="O90" s="67"/>
      <c r="P90" s="67"/>
      <c r="Q90" s="14"/>
      <c r="R90" s="14"/>
      <c r="S90" s="14"/>
      <c r="T90" s="14"/>
      <c r="U90" s="14"/>
    </row>
    <row r="91" spans="1:21" ht="15.6" thickTop="1" thickBot="1" x14ac:dyDescent="0.35">
      <c r="A91" s="95" t="s">
        <v>56</v>
      </c>
      <c r="B91" s="17">
        <v>38</v>
      </c>
      <c r="C91" s="87" t="s">
        <v>159</v>
      </c>
      <c r="D91" s="19" t="s">
        <v>12</v>
      </c>
      <c r="E91" s="17">
        <v>1</v>
      </c>
      <c r="F91" s="19" t="s">
        <v>13</v>
      </c>
      <c r="G91" s="20">
        <v>-1</v>
      </c>
      <c r="H91" s="18"/>
      <c r="I91" s="19"/>
      <c r="J91" s="61" t="s">
        <v>148</v>
      </c>
      <c r="K91" s="62"/>
      <c r="L91" s="40"/>
      <c r="M91" s="63"/>
      <c r="N91" s="64" t="s">
        <v>1</v>
      </c>
      <c r="O91" s="40"/>
      <c r="P91" s="64" t="s">
        <v>2</v>
      </c>
      <c r="Q91" s="14"/>
      <c r="R91" s="14"/>
      <c r="S91" s="14"/>
      <c r="T91" s="14"/>
      <c r="U91" s="14"/>
    </row>
    <row r="92" spans="1:21" ht="15" thickBot="1" x14ac:dyDescent="0.35">
      <c r="A92" s="95"/>
      <c r="B92" s="15">
        <v>41</v>
      </c>
      <c r="C92" s="87" t="s">
        <v>168</v>
      </c>
      <c r="D92" s="2" t="s">
        <v>12</v>
      </c>
      <c r="E92" s="15">
        <v>0</v>
      </c>
      <c r="F92" s="2" t="s">
        <v>13</v>
      </c>
      <c r="G92" s="5">
        <v>0</v>
      </c>
      <c r="H92" s="1"/>
      <c r="I92" s="2"/>
      <c r="J92" s="58" t="s">
        <v>56</v>
      </c>
      <c r="K92" s="46"/>
      <c r="L92" s="43"/>
      <c r="M92" s="47" t="s">
        <v>27</v>
      </c>
      <c r="N92" s="45">
        <f>COUNT(E91:E100)</f>
        <v>10</v>
      </c>
      <c r="O92" s="43"/>
      <c r="P92" s="45">
        <f>COUNT(G91:G100)</f>
        <v>9</v>
      </c>
      <c r="Q92" s="14"/>
      <c r="R92" s="14"/>
      <c r="S92" s="14"/>
      <c r="T92" s="14"/>
      <c r="U92" s="14"/>
    </row>
    <row r="93" spans="1:21" ht="15" thickBot="1" x14ac:dyDescent="0.35">
      <c r="A93" s="95"/>
      <c r="B93" s="15">
        <v>28</v>
      </c>
      <c r="C93" s="87" t="s">
        <v>169</v>
      </c>
      <c r="D93" s="2" t="s">
        <v>12</v>
      </c>
      <c r="E93" s="15">
        <v>0</v>
      </c>
      <c r="F93" s="2" t="s">
        <v>13</v>
      </c>
      <c r="G93" s="5">
        <v>0</v>
      </c>
      <c r="H93" s="1"/>
      <c r="I93" s="2"/>
      <c r="J93" s="43"/>
      <c r="K93" s="46"/>
      <c r="L93" s="43"/>
      <c r="M93" s="47" t="s">
        <v>28</v>
      </c>
      <c r="N93" s="48">
        <f>AVERAGE(E91:E100)</f>
        <v>0.5</v>
      </c>
      <c r="O93" s="42"/>
      <c r="P93" s="48">
        <f>AVERAGE(G91:G100)</f>
        <v>-0.22222222222222221</v>
      </c>
      <c r="Q93" s="14"/>
      <c r="R93" s="14"/>
      <c r="S93" s="14"/>
      <c r="T93" s="14"/>
      <c r="U93" s="14"/>
    </row>
    <row r="94" spans="1:21" ht="15" thickBot="1" x14ac:dyDescent="0.35">
      <c r="A94" s="95"/>
      <c r="B94" s="15">
        <v>53</v>
      </c>
      <c r="C94" s="87" t="s">
        <v>170</v>
      </c>
      <c r="D94" s="2" t="s">
        <v>12</v>
      </c>
      <c r="E94" s="15">
        <v>1</v>
      </c>
      <c r="F94" s="2" t="s">
        <v>13</v>
      </c>
      <c r="G94" s="5">
        <v>0</v>
      </c>
      <c r="H94" s="1"/>
      <c r="I94" s="2"/>
      <c r="J94" s="43"/>
      <c r="K94" s="46"/>
      <c r="L94" s="43"/>
      <c r="M94" s="44" t="s">
        <v>29</v>
      </c>
      <c r="N94" s="49">
        <f>STDEV(E91:E100)</f>
        <v>0.52704627669472992</v>
      </c>
      <c r="O94" s="43"/>
      <c r="P94" s="49">
        <f>STDEV(G91:G100)</f>
        <v>0.66666666666666663</v>
      </c>
      <c r="Q94" s="14"/>
      <c r="R94" s="14"/>
      <c r="S94" s="14"/>
      <c r="T94" s="14"/>
      <c r="U94" s="14"/>
    </row>
    <row r="95" spans="1:21" ht="15" thickBot="1" x14ac:dyDescent="0.35">
      <c r="A95" s="95"/>
      <c r="B95" s="15">
        <v>16</v>
      </c>
      <c r="C95" s="87" t="s">
        <v>171</v>
      </c>
      <c r="D95" s="2" t="s">
        <v>12</v>
      </c>
      <c r="E95" s="15">
        <v>1</v>
      </c>
      <c r="F95" s="2" t="s">
        <v>13</v>
      </c>
      <c r="G95" s="5">
        <v>0</v>
      </c>
      <c r="H95" s="1"/>
      <c r="I95" s="2"/>
      <c r="J95" s="2"/>
      <c r="K95" s="2"/>
      <c r="L95" s="2"/>
      <c r="M95" s="44" t="s">
        <v>30</v>
      </c>
      <c r="N95" s="49">
        <f>N93-1.96*N94/SQRT(N92)</f>
        <v>0.17333333333333334</v>
      </c>
      <c r="O95" s="43"/>
      <c r="P95" s="49">
        <f>P93-1.96*P94/SQRT(P92)</f>
        <v>-0.65777777777777779</v>
      </c>
      <c r="Q95" s="14"/>
      <c r="R95" s="14"/>
      <c r="S95" s="14"/>
      <c r="T95" s="14"/>
      <c r="U95" s="14"/>
    </row>
    <row r="96" spans="1:21" ht="15" thickBot="1" x14ac:dyDescent="0.35">
      <c r="A96" s="95"/>
      <c r="B96" s="15">
        <v>20</v>
      </c>
      <c r="C96" s="87" t="s">
        <v>173</v>
      </c>
      <c r="D96" s="2" t="s">
        <v>12</v>
      </c>
      <c r="E96" s="15">
        <v>0</v>
      </c>
      <c r="F96" s="2" t="s">
        <v>13</v>
      </c>
      <c r="G96" s="5">
        <v>-1</v>
      </c>
      <c r="H96" s="1"/>
      <c r="I96" s="1"/>
      <c r="J96" s="25"/>
      <c r="K96" s="25"/>
      <c r="L96" s="25"/>
      <c r="M96" s="65" t="s">
        <v>31</v>
      </c>
      <c r="N96" s="66">
        <f>N93+1.96*N94/SQRT(N92)</f>
        <v>0.82666666666666666</v>
      </c>
      <c r="O96" s="50"/>
      <c r="P96" s="66">
        <f>P93+1.96*P94/SQRT(P92)</f>
        <v>0.21333333333333332</v>
      </c>
      <c r="Q96" s="14"/>
      <c r="R96" s="14"/>
      <c r="S96" s="14"/>
      <c r="T96" s="14"/>
      <c r="U96" s="14"/>
    </row>
    <row r="97" spans="1:21" ht="15" thickBot="1" x14ac:dyDescent="0.35">
      <c r="A97" s="95"/>
      <c r="B97" s="15">
        <v>7</v>
      </c>
      <c r="C97" s="87" t="s">
        <v>47</v>
      </c>
      <c r="D97" s="2" t="s">
        <v>12</v>
      </c>
      <c r="E97" s="15">
        <v>1</v>
      </c>
      <c r="F97" s="2" t="s">
        <v>13</v>
      </c>
      <c r="G97" s="5"/>
      <c r="H97" s="1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</row>
    <row r="98" spans="1:21" ht="15" thickBot="1" x14ac:dyDescent="0.35">
      <c r="A98" s="95"/>
      <c r="B98" s="15">
        <v>30</v>
      </c>
      <c r="C98" s="87" t="s">
        <v>177</v>
      </c>
      <c r="D98" s="2" t="s">
        <v>12</v>
      </c>
      <c r="E98" s="15">
        <v>1</v>
      </c>
      <c r="F98" s="2" t="s">
        <v>13</v>
      </c>
      <c r="G98" s="5">
        <v>0</v>
      </c>
      <c r="H98" s="1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</row>
    <row r="99" spans="1:21" ht="15" thickBot="1" x14ac:dyDescent="0.35">
      <c r="A99" s="95"/>
      <c r="B99" s="15">
        <v>44</v>
      </c>
      <c r="C99" s="87" t="s">
        <v>181</v>
      </c>
      <c r="D99" s="2" t="s">
        <v>12</v>
      </c>
      <c r="E99" s="15">
        <v>0</v>
      </c>
      <c r="F99" s="2" t="s">
        <v>13</v>
      </c>
      <c r="G99" s="5">
        <v>1</v>
      </c>
      <c r="H99" s="1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</row>
    <row r="100" spans="1:21" ht="15" thickBot="1" x14ac:dyDescent="0.35">
      <c r="A100" s="96"/>
      <c r="B100" s="21">
        <v>48</v>
      </c>
      <c r="C100" s="86" t="s">
        <v>182</v>
      </c>
      <c r="D100" s="23" t="s">
        <v>12</v>
      </c>
      <c r="E100" s="21">
        <v>0</v>
      </c>
      <c r="F100" s="23" t="s">
        <v>13</v>
      </c>
      <c r="G100" s="24">
        <v>-1</v>
      </c>
      <c r="H100" s="25"/>
      <c r="I100" s="68"/>
      <c r="J100" s="67"/>
      <c r="K100" s="67"/>
      <c r="L100" s="67"/>
      <c r="M100" s="67"/>
      <c r="N100" s="67"/>
      <c r="O100" s="67"/>
      <c r="P100" s="67"/>
      <c r="Q100" s="14"/>
      <c r="R100" s="14"/>
      <c r="S100" s="14"/>
      <c r="T100" s="14"/>
      <c r="U100" s="14"/>
    </row>
    <row r="101" spans="1:21" ht="15.6" thickTop="1" thickBot="1" x14ac:dyDescent="0.35">
      <c r="A101" s="95" t="s">
        <v>57</v>
      </c>
      <c r="B101" s="17">
        <v>20</v>
      </c>
      <c r="C101" s="87" t="s">
        <v>173</v>
      </c>
      <c r="D101" s="19" t="s">
        <v>12</v>
      </c>
      <c r="E101" s="17">
        <v>0</v>
      </c>
      <c r="F101" s="19" t="s">
        <v>13</v>
      </c>
      <c r="G101" s="20">
        <v>-1</v>
      </c>
      <c r="H101" s="18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</row>
    <row r="102" spans="1:21" ht="15" thickBot="1" x14ac:dyDescent="0.35">
      <c r="A102" s="95"/>
      <c r="B102" s="15">
        <v>30</v>
      </c>
      <c r="C102" s="87" t="s">
        <v>177</v>
      </c>
      <c r="D102" s="2" t="s">
        <v>12</v>
      </c>
      <c r="E102" s="15">
        <v>1</v>
      </c>
      <c r="F102" s="2" t="s">
        <v>13</v>
      </c>
      <c r="G102" s="5">
        <v>0</v>
      </c>
      <c r="H102" s="1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</row>
    <row r="103" spans="1:21" ht="15" thickBot="1" x14ac:dyDescent="0.35">
      <c r="A103" s="95"/>
      <c r="B103" s="15">
        <v>44</v>
      </c>
      <c r="C103" s="87" t="s">
        <v>183</v>
      </c>
      <c r="D103" s="2" t="s">
        <v>12</v>
      </c>
      <c r="E103" s="15">
        <v>0</v>
      </c>
      <c r="F103" s="2" t="s">
        <v>13</v>
      </c>
      <c r="G103" s="5">
        <v>0</v>
      </c>
      <c r="H103" s="1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</row>
    <row r="104" spans="1:21" ht="15" thickBot="1" x14ac:dyDescent="0.35">
      <c r="A104" s="96"/>
      <c r="B104" s="21">
        <v>48</v>
      </c>
      <c r="C104" s="86" t="s">
        <v>182</v>
      </c>
      <c r="D104" s="23" t="s">
        <v>12</v>
      </c>
      <c r="E104" s="21">
        <v>1</v>
      </c>
      <c r="F104" s="23" t="s">
        <v>13</v>
      </c>
      <c r="G104" s="24">
        <v>0</v>
      </c>
      <c r="H104" s="25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</row>
    <row r="105" spans="1:21" ht="15.6" thickTop="1" thickBot="1" x14ac:dyDescent="0.35">
      <c r="A105" s="54" t="s">
        <v>58</v>
      </c>
      <c r="B105" s="52">
        <v>30</v>
      </c>
      <c r="C105" s="86" t="s">
        <v>177</v>
      </c>
      <c r="D105" s="27" t="s">
        <v>12</v>
      </c>
      <c r="E105" s="52">
        <v>1</v>
      </c>
      <c r="F105" s="27" t="s">
        <v>13</v>
      </c>
      <c r="G105" s="53">
        <v>0</v>
      </c>
      <c r="H105" s="5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</row>
    <row r="106" spans="1:21" ht="15.6" thickTop="1" thickBot="1" x14ac:dyDescent="0.35">
      <c r="A106" s="95"/>
      <c r="B106" s="15">
        <v>28</v>
      </c>
      <c r="C106" s="87" t="s">
        <v>169</v>
      </c>
      <c r="D106" s="2" t="s">
        <v>12</v>
      </c>
      <c r="E106" s="15">
        <v>0</v>
      </c>
      <c r="F106" s="2" t="s">
        <v>13</v>
      </c>
      <c r="G106" s="5">
        <v>0</v>
      </c>
      <c r="H106" s="1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</row>
    <row r="107" spans="1:21" ht="15" thickBot="1" x14ac:dyDescent="0.35">
      <c r="A107" s="96"/>
      <c r="B107" s="21">
        <v>53</v>
      </c>
      <c r="C107" s="86" t="s">
        <v>170</v>
      </c>
      <c r="D107" s="23" t="s">
        <v>12</v>
      </c>
      <c r="E107" s="21">
        <v>0</v>
      </c>
      <c r="F107" s="23" t="s">
        <v>13</v>
      </c>
      <c r="G107" s="24">
        <v>0</v>
      </c>
      <c r="H107" s="25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</row>
    <row r="108" spans="1:21" ht="15.6" thickTop="1" thickBot="1" x14ac:dyDescent="0.35">
      <c r="A108" s="95" t="s">
        <v>59</v>
      </c>
      <c r="B108" s="17">
        <v>14</v>
      </c>
      <c r="C108" s="87" t="s">
        <v>167</v>
      </c>
      <c r="D108" s="19" t="s">
        <v>12</v>
      </c>
      <c r="E108" s="17">
        <v>1</v>
      </c>
      <c r="F108" s="19" t="s">
        <v>13</v>
      </c>
      <c r="G108" s="20">
        <v>0</v>
      </c>
      <c r="H108" s="18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</row>
    <row r="109" spans="1:21" ht="15" thickBot="1" x14ac:dyDescent="0.35">
      <c r="A109" s="96"/>
      <c r="B109" s="21">
        <v>20</v>
      </c>
      <c r="C109" s="86" t="s">
        <v>173</v>
      </c>
      <c r="D109" s="23" t="s">
        <v>12</v>
      </c>
      <c r="E109" s="21">
        <v>0</v>
      </c>
      <c r="F109" s="23" t="s">
        <v>13</v>
      </c>
      <c r="G109" s="24">
        <v>-1</v>
      </c>
      <c r="H109" s="25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</row>
    <row r="110" spans="1:21" ht="15.6" thickTop="1" thickBot="1" x14ac:dyDescent="0.35">
      <c r="A110" s="95" t="s">
        <v>60</v>
      </c>
      <c r="B110" s="17">
        <v>57</v>
      </c>
      <c r="C110" s="87" t="s">
        <v>164</v>
      </c>
      <c r="D110" s="19" t="s">
        <v>12</v>
      </c>
      <c r="E110" s="17">
        <v>1</v>
      </c>
      <c r="F110" s="19" t="s">
        <v>13</v>
      </c>
      <c r="G110" s="20">
        <v>0</v>
      </c>
      <c r="H110" s="18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</row>
    <row r="111" spans="1:21" ht="15" thickBot="1" x14ac:dyDescent="0.35">
      <c r="A111" s="96"/>
      <c r="B111" s="21">
        <v>17</v>
      </c>
      <c r="C111" s="86" t="s">
        <v>172</v>
      </c>
      <c r="D111" s="23" t="s">
        <v>12</v>
      </c>
      <c r="E111" s="21">
        <v>1</v>
      </c>
      <c r="F111" s="23" t="s">
        <v>13</v>
      </c>
      <c r="G111" s="24">
        <v>-1</v>
      </c>
      <c r="H111" s="25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</row>
    <row r="112" spans="1:21" ht="15" thickTop="1" x14ac:dyDescent="0.3">
      <c r="A112" s="42" t="s">
        <v>148</v>
      </c>
      <c r="B112" s="41"/>
      <c r="C112" s="82"/>
      <c r="D112" s="40"/>
      <c r="E112" s="41"/>
      <c r="F112" s="40"/>
      <c r="G112" s="41"/>
      <c r="H112" s="40"/>
      <c r="I112" s="14"/>
      <c r="J112" s="43" t="s">
        <v>150</v>
      </c>
      <c r="K112" s="43"/>
      <c r="L112" s="80"/>
      <c r="M112" s="14"/>
      <c r="N112" s="14"/>
      <c r="O112" s="14"/>
      <c r="P112" s="14"/>
      <c r="Q112" s="14"/>
      <c r="R112" s="14"/>
      <c r="S112" s="14"/>
      <c r="T112" s="14"/>
      <c r="U112" s="14"/>
    </row>
    <row r="113" spans="1:21" x14ac:dyDescent="0.3">
      <c r="A113" s="44" t="s">
        <v>145</v>
      </c>
      <c r="B113" s="45">
        <f>COUNT(B36:B111)</f>
        <v>76</v>
      </c>
      <c r="C113" s="83"/>
      <c r="D113" s="44" t="s">
        <v>27</v>
      </c>
      <c r="E113" s="45">
        <f>COUNT(E36:E111)</f>
        <v>76</v>
      </c>
      <c r="F113" s="43"/>
      <c r="G113" s="45">
        <f>COUNT(G36:G111)</f>
        <v>69</v>
      </c>
      <c r="H113" s="43"/>
      <c r="I113" s="14"/>
      <c r="J113" s="44" t="s">
        <v>27</v>
      </c>
      <c r="K113" s="46">
        <f>COUNTA(A36:A111)</f>
        <v>21</v>
      </c>
      <c r="L113" s="14"/>
      <c r="M113" s="14"/>
      <c r="N113" s="14"/>
      <c r="O113" s="14"/>
      <c r="P113" s="14"/>
      <c r="Q113" s="14"/>
      <c r="R113" s="14"/>
      <c r="S113" s="14"/>
      <c r="T113" s="14"/>
      <c r="U113" s="14"/>
    </row>
    <row r="114" spans="1:21" x14ac:dyDescent="0.3">
      <c r="A114" s="43"/>
      <c r="B114" s="46"/>
      <c r="C114" s="83"/>
      <c r="D114" s="47" t="s">
        <v>28</v>
      </c>
      <c r="E114" s="48">
        <f>AVERAGE(E36:E111)</f>
        <v>0.27631578947368424</v>
      </c>
      <c r="F114" s="42"/>
      <c r="G114" s="48">
        <f>AVERAGE(G36:G111)</f>
        <v>-0.15942028985507245</v>
      </c>
      <c r="H114" s="43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</row>
    <row r="115" spans="1:21" x14ac:dyDescent="0.3">
      <c r="A115" s="43"/>
      <c r="B115" s="46"/>
      <c r="C115" s="83"/>
      <c r="D115" s="44" t="s">
        <v>29</v>
      </c>
      <c r="E115" s="49">
        <f>STDEV(E36:E111)</f>
        <v>0.57962480302407848</v>
      </c>
      <c r="F115" s="43"/>
      <c r="G115" s="49">
        <f>STDEV(G36:G111)</f>
        <v>0.50361015518533492</v>
      </c>
      <c r="H115" s="43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</row>
    <row r="116" spans="1:21" x14ac:dyDescent="0.3">
      <c r="A116" s="43"/>
      <c r="B116" s="46"/>
      <c r="C116" s="83"/>
      <c r="D116" s="44" t="s">
        <v>30</v>
      </c>
      <c r="E116" s="49">
        <f>E114-1.96*E115/SQRT(E113)</f>
        <v>0.14600024090944247</v>
      </c>
      <c r="F116" s="43"/>
      <c r="G116" s="49">
        <f>G114-1.96*G115/SQRT(G113)</f>
        <v>-0.27825026463817304</v>
      </c>
      <c r="H116" s="43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</row>
    <row r="117" spans="1:21" x14ac:dyDescent="0.3">
      <c r="A117" s="43"/>
      <c r="B117" s="46"/>
      <c r="C117" s="83"/>
      <c r="D117" s="44" t="s">
        <v>31</v>
      </c>
      <c r="E117" s="49">
        <f>E114+1.96*E115/SQRT(E113)</f>
        <v>0.406631338037926</v>
      </c>
      <c r="F117" s="43"/>
      <c r="G117" s="49">
        <f>G114+1.96*G115/SQRT(G113)</f>
        <v>-4.0590315071971861E-2</v>
      </c>
      <c r="H117" s="43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</row>
    <row r="118" spans="1:21" ht="15" thickBot="1" x14ac:dyDescent="0.35">
      <c r="A118" s="50"/>
      <c r="B118" s="51"/>
      <c r="C118" s="84"/>
      <c r="D118" s="50"/>
      <c r="E118" s="51"/>
      <c r="F118" s="50"/>
      <c r="G118" s="51"/>
      <c r="H118" s="50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</row>
    <row r="119" spans="1:21" ht="15" thickTop="1" x14ac:dyDescent="0.3">
      <c r="A119" s="1"/>
      <c r="B119" s="15"/>
      <c r="C119" s="90"/>
      <c r="D119" s="2"/>
      <c r="E119" s="15"/>
      <c r="F119" s="2"/>
      <c r="G119" s="5"/>
      <c r="H119" s="1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</row>
    <row r="120" spans="1:21" x14ac:dyDescent="0.3">
      <c r="A120" s="1"/>
      <c r="B120" s="15"/>
      <c r="C120" s="90"/>
      <c r="D120" s="2"/>
      <c r="E120" s="15"/>
      <c r="F120" s="2"/>
      <c r="G120" s="5"/>
      <c r="H120" s="1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</row>
    <row r="121" spans="1:21" ht="15" thickBot="1" x14ac:dyDescent="0.35">
      <c r="A121" s="30" t="s">
        <v>62</v>
      </c>
      <c r="B121" s="31"/>
      <c r="C121" s="85"/>
      <c r="D121" s="32"/>
      <c r="E121" s="31"/>
      <c r="F121" s="32"/>
      <c r="G121" s="31"/>
      <c r="H121" s="32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</row>
    <row r="122" spans="1:21" ht="15.6" thickTop="1" thickBot="1" x14ac:dyDescent="0.35">
      <c r="A122" s="94" t="s">
        <v>63</v>
      </c>
      <c r="B122" s="15">
        <v>35</v>
      </c>
      <c r="C122" s="7" t="s">
        <v>184</v>
      </c>
      <c r="D122" s="2" t="s">
        <v>12</v>
      </c>
      <c r="E122" s="15">
        <v>1</v>
      </c>
      <c r="F122" s="2" t="s">
        <v>13</v>
      </c>
      <c r="G122" s="5"/>
      <c r="H122" s="1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</row>
    <row r="123" spans="1:21" ht="15" thickBot="1" x14ac:dyDescent="0.35">
      <c r="A123" s="95"/>
      <c r="B123" s="15">
        <v>52</v>
      </c>
      <c r="C123" s="7" t="s">
        <v>185</v>
      </c>
      <c r="D123" s="2" t="s">
        <v>12</v>
      </c>
      <c r="E123" s="15">
        <v>1</v>
      </c>
      <c r="F123" s="2" t="s">
        <v>13</v>
      </c>
      <c r="G123" s="5"/>
      <c r="H123" s="1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</row>
    <row r="124" spans="1:21" ht="15" thickBot="1" x14ac:dyDescent="0.35">
      <c r="A124" s="95"/>
      <c r="B124" s="15">
        <v>4</v>
      </c>
      <c r="C124" s="7" t="s">
        <v>208</v>
      </c>
      <c r="D124" s="2" t="s">
        <v>12</v>
      </c>
      <c r="E124" s="15">
        <v>0</v>
      </c>
      <c r="F124" s="2" t="s">
        <v>13</v>
      </c>
      <c r="G124" s="5">
        <v>-1</v>
      </c>
      <c r="H124" s="1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</row>
    <row r="125" spans="1:21" ht="15" thickBot="1" x14ac:dyDescent="0.35">
      <c r="A125" s="95"/>
      <c r="B125" s="15">
        <v>22</v>
      </c>
      <c r="C125" s="7" t="s">
        <v>186</v>
      </c>
      <c r="D125" s="2" t="s">
        <v>12</v>
      </c>
      <c r="E125" s="15">
        <v>1</v>
      </c>
      <c r="F125" s="2" t="s">
        <v>13</v>
      </c>
      <c r="G125" s="5">
        <v>0</v>
      </c>
      <c r="H125" s="1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</row>
    <row r="126" spans="1:21" ht="15" thickBot="1" x14ac:dyDescent="0.35">
      <c r="A126" s="96"/>
      <c r="B126" s="21">
        <v>62</v>
      </c>
      <c r="C126" s="34" t="s">
        <v>187</v>
      </c>
      <c r="D126" s="23" t="s">
        <v>12</v>
      </c>
      <c r="E126" s="21">
        <v>0</v>
      </c>
      <c r="F126" s="23" t="s">
        <v>13</v>
      </c>
      <c r="G126" s="24">
        <v>0</v>
      </c>
      <c r="H126" s="25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</row>
    <row r="127" spans="1:21" ht="15.6" thickTop="1" thickBot="1" x14ac:dyDescent="0.35">
      <c r="A127" s="54" t="s">
        <v>64</v>
      </c>
      <c r="B127" s="52">
        <v>26</v>
      </c>
      <c r="C127" s="34" t="s">
        <v>188</v>
      </c>
      <c r="D127" s="27" t="s">
        <v>12</v>
      </c>
      <c r="E127" s="52">
        <v>0</v>
      </c>
      <c r="F127" s="27" t="s">
        <v>13</v>
      </c>
      <c r="G127" s="53">
        <v>0</v>
      </c>
      <c r="H127" s="5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</row>
    <row r="128" spans="1:21" ht="15.6" thickTop="1" thickBot="1" x14ac:dyDescent="0.35">
      <c r="A128" s="54" t="s">
        <v>65</v>
      </c>
      <c r="B128" s="52">
        <v>26</v>
      </c>
      <c r="C128" s="34" t="s">
        <v>188</v>
      </c>
      <c r="D128" s="27" t="s">
        <v>12</v>
      </c>
      <c r="E128" s="52">
        <v>0</v>
      </c>
      <c r="F128" s="27" t="s">
        <v>13</v>
      </c>
      <c r="G128" s="53">
        <v>0</v>
      </c>
      <c r="H128" s="5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</row>
    <row r="129" spans="1:21" ht="15.6" thickTop="1" thickBot="1" x14ac:dyDescent="0.35">
      <c r="A129" s="54" t="s">
        <v>66</v>
      </c>
      <c r="B129" s="52">
        <v>26</v>
      </c>
      <c r="C129" s="34" t="s">
        <v>188</v>
      </c>
      <c r="D129" s="27" t="s">
        <v>12</v>
      </c>
      <c r="E129" s="52">
        <v>1</v>
      </c>
      <c r="F129" s="27" t="s">
        <v>13</v>
      </c>
      <c r="G129" s="53">
        <v>0</v>
      </c>
      <c r="H129" s="5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</row>
    <row r="130" spans="1:21" ht="15.6" thickTop="1" thickBot="1" x14ac:dyDescent="0.35">
      <c r="A130" s="54" t="s">
        <v>67</v>
      </c>
      <c r="B130" s="52">
        <v>26</v>
      </c>
      <c r="C130" s="34" t="s">
        <v>188</v>
      </c>
      <c r="D130" s="27" t="s">
        <v>12</v>
      </c>
      <c r="E130" s="52">
        <v>0</v>
      </c>
      <c r="F130" s="27" t="s">
        <v>13</v>
      </c>
      <c r="G130" s="53">
        <v>1</v>
      </c>
      <c r="H130" s="54"/>
      <c r="I130" s="68"/>
      <c r="J130" s="67"/>
      <c r="K130" s="67"/>
      <c r="L130" s="67"/>
      <c r="M130" s="67"/>
      <c r="N130" s="67"/>
      <c r="O130" s="67"/>
      <c r="P130" s="67"/>
      <c r="Q130" s="14"/>
      <c r="R130" s="14"/>
      <c r="S130" s="14"/>
      <c r="T130" s="14"/>
      <c r="U130" s="14"/>
    </row>
    <row r="131" spans="1:21" ht="15.6" thickTop="1" thickBot="1" x14ac:dyDescent="0.35">
      <c r="A131" s="94" t="s">
        <v>68</v>
      </c>
      <c r="B131" s="17">
        <v>9</v>
      </c>
      <c r="C131" s="7" t="s">
        <v>209</v>
      </c>
      <c r="D131" s="19" t="s">
        <v>12</v>
      </c>
      <c r="E131" s="17">
        <v>0</v>
      </c>
      <c r="F131" s="19" t="s">
        <v>13</v>
      </c>
      <c r="G131" s="20"/>
      <c r="H131" s="18"/>
      <c r="I131" s="19"/>
      <c r="J131" s="61" t="s">
        <v>148</v>
      </c>
      <c r="K131" s="62"/>
      <c r="L131" s="40"/>
      <c r="M131" s="63"/>
      <c r="N131" s="64" t="s">
        <v>1</v>
      </c>
      <c r="O131" s="40"/>
      <c r="P131" s="64" t="s">
        <v>2</v>
      </c>
      <c r="Q131" s="14"/>
      <c r="R131" s="14"/>
      <c r="S131" s="14"/>
      <c r="T131" s="14"/>
      <c r="U131" s="14"/>
    </row>
    <row r="132" spans="1:21" ht="15" thickBot="1" x14ac:dyDescent="0.35">
      <c r="A132" s="95"/>
      <c r="B132" s="15">
        <v>34</v>
      </c>
      <c r="C132" s="7" t="s">
        <v>189</v>
      </c>
      <c r="D132" s="2" t="s">
        <v>12</v>
      </c>
      <c r="E132" s="15">
        <v>1</v>
      </c>
      <c r="F132" s="2" t="s">
        <v>13</v>
      </c>
      <c r="G132" s="5">
        <v>0</v>
      </c>
      <c r="H132" s="1"/>
      <c r="I132" s="2"/>
      <c r="J132" s="58" t="s">
        <v>68</v>
      </c>
      <c r="K132" s="46"/>
      <c r="L132" s="43"/>
      <c r="M132" s="47"/>
      <c r="N132" s="48"/>
      <c r="O132" s="42"/>
      <c r="P132" s="48"/>
      <c r="Q132" s="14"/>
      <c r="R132" s="14"/>
      <c r="S132" s="14"/>
      <c r="T132" s="14"/>
      <c r="U132" s="14"/>
    </row>
    <row r="133" spans="1:21" ht="15" thickBot="1" x14ac:dyDescent="0.35">
      <c r="A133" s="95"/>
      <c r="B133" s="15">
        <v>54</v>
      </c>
      <c r="C133" s="7" t="s">
        <v>190</v>
      </c>
      <c r="D133" s="2" t="s">
        <v>12</v>
      </c>
      <c r="E133" s="15">
        <v>0</v>
      </c>
      <c r="F133" s="2" t="s">
        <v>13</v>
      </c>
      <c r="G133" s="5">
        <v>-1</v>
      </c>
      <c r="H133" s="1"/>
      <c r="I133" s="2"/>
      <c r="J133" s="43"/>
      <c r="K133" s="46"/>
      <c r="L133" s="43"/>
      <c r="M133" s="44" t="s">
        <v>27</v>
      </c>
      <c r="N133" s="45">
        <f>COUNT(E131:E145)</f>
        <v>14</v>
      </c>
      <c r="O133" s="43"/>
      <c r="P133" s="45">
        <f>COUNT(G131:G145)</f>
        <v>13</v>
      </c>
      <c r="Q133" s="14"/>
      <c r="R133" s="14"/>
      <c r="S133" s="14"/>
      <c r="T133" s="14"/>
      <c r="U133" s="14"/>
    </row>
    <row r="134" spans="1:21" ht="15" thickBot="1" x14ac:dyDescent="0.35">
      <c r="A134" s="95"/>
      <c r="B134" s="15">
        <v>15</v>
      </c>
      <c r="C134" s="7" t="s">
        <v>191</v>
      </c>
      <c r="D134" s="2" t="s">
        <v>12</v>
      </c>
      <c r="E134" s="15">
        <v>1</v>
      </c>
      <c r="F134" s="2" t="s">
        <v>13</v>
      </c>
      <c r="G134" s="5">
        <v>0</v>
      </c>
      <c r="H134" s="1"/>
      <c r="I134" s="2"/>
      <c r="J134" s="43"/>
      <c r="K134" s="46"/>
      <c r="L134" s="43"/>
      <c r="M134" s="47" t="s">
        <v>28</v>
      </c>
      <c r="N134" s="48">
        <f>AVERAGE(E131:E145)</f>
        <v>0.21428571428571427</v>
      </c>
      <c r="O134" s="42"/>
      <c r="P134" s="48">
        <f>AVERAGE(G131:G145)</f>
        <v>-0.30769230769230771</v>
      </c>
      <c r="Q134" s="14"/>
      <c r="R134" s="14"/>
      <c r="S134" s="14"/>
      <c r="T134" s="14"/>
      <c r="U134" s="14"/>
    </row>
    <row r="135" spans="1:21" ht="15" thickBot="1" x14ac:dyDescent="0.35">
      <c r="A135" s="95"/>
      <c r="B135" s="15">
        <v>17</v>
      </c>
      <c r="C135" s="7" t="s">
        <v>192</v>
      </c>
      <c r="D135" s="2" t="s">
        <v>12</v>
      </c>
      <c r="E135" s="15">
        <v>1</v>
      </c>
      <c r="F135" s="2" t="s">
        <v>13</v>
      </c>
      <c r="G135" s="5">
        <v>-1</v>
      </c>
      <c r="H135" s="1"/>
      <c r="I135" s="2"/>
      <c r="J135" s="43"/>
      <c r="K135" s="46"/>
      <c r="L135" s="43"/>
      <c r="M135" s="44" t="s">
        <v>29</v>
      </c>
      <c r="N135" s="49">
        <f>STDEV(E131:E145)</f>
        <v>0.42581531362632008</v>
      </c>
      <c r="O135" s="43"/>
      <c r="P135" s="49">
        <f>STDEV(G131:G145)</f>
        <v>0.48038446141526137</v>
      </c>
      <c r="Q135" s="14"/>
      <c r="R135" s="14"/>
      <c r="S135" s="14"/>
      <c r="T135" s="14"/>
      <c r="U135" s="14"/>
    </row>
    <row r="136" spans="1:21" ht="15" thickBot="1" x14ac:dyDescent="0.35">
      <c r="A136" s="95"/>
      <c r="B136" s="15">
        <v>20</v>
      </c>
      <c r="C136" s="7" t="s">
        <v>193</v>
      </c>
      <c r="D136" s="2" t="s">
        <v>12</v>
      </c>
      <c r="E136" s="15">
        <v>0</v>
      </c>
      <c r="F136" s="2" t="s">
        <v>13</v>
      </c>
      <c r="G136" s="5">
        <v>-1</v>
      </c>
      <c r="H136" s="1"/>
      <c r="I136" s="2"/>
      <c r="J136" s="2"/>
      <c r="K136" s="2"/>
      <c r="L136" s="2"/>
      <c r="M136" s="44" t="s">
        <v>30</v>
      </c>
      <c r="N136" s="49">
        <f>N134-1.96*N135/SQRT(N133)</f>
        <v>-8.7699876226793594E-3</v>
      </c>
      <c r="O136" s="43"/>
      <c r="P136" s="49">
        <f>P134-1.96*P135/SQRT(P133)</f>
        <v>-0.56883227560269223</v>
      </c>
      <c r="Q136" s="14"/>
      <c r="R136" s="14"/>
      <c r="S136" s="14"/>
      <c r="T136" s="14"/>
      <c r="U136" s="14"/>
    </row>
    <row r="137" spans="1:21" ht="15" thickBot="1" x14ac:dyDescent="0.35">
      <c r="A137" s="95"/>
      <c r="B137" s="15">
        <v>7</v>
      </c>
      <c r="C137" s="7" t="s">
        <v>210</v>
      </c>
      <c r="D137" s="2" t="s">
        <v>12</v>
      </c>
      <c r="E137" s="15">
        <v>0</v>
      </c>
      <c r="F137" s="2" t="s">
        <v>13</v>
      </c>
      <c r="G137" s="5"/>
      <c r="H137" s="1"/>
      <c r="I137" s="1"/>
      <c r="J137" s="25"/>
      <c r="K137" s="25"/>
      <c r="L137" s="25"/>
      <c r="M137" s="65" t="s">
        <v>31</v>
      </c>
      <c r="N137" s="66">
        <f>N134+1.96*N135/SQRT(N133)</f>
        <v>0.43734141619410793</v>
      </c>
      <c r="O137" s="50"/>
      <c r="P137" s="66">
        <f>P134+1.96*P135/SQRT(P133)</f>
        <v>-4.6552339781923135E-2</v>
      </c>
      <c r="Q137" s="14"/>
      <c r="R137" s="14"/>
      <c r="S137" s="14"/>
      <c r="T137" s="14"/>
      <c r="U137" s="14"/>
    </row>
    <row r="138" spans="1:21" ht="15" thickBot="1" x14ac:dyDescent="0.35">
      <c r="A138" s="95"/>
      <c r="B138" s="15">
        <v>42</v>
      </c>
      <c r="C138" s="7" t="s">
        <v>194</v>
      </c>
      <c r="D138" s="2" t="s">
        <v>12</v>
      </c>
      <c r="E138" s="15">
        <v>0</v>
      </c>
      <c r="F138" s="2" t="s">
        <v>13</v>
      </c>
      <c r="G138" s="5">
        <v>0</v>
      </c>
      <c r="H138" s="1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</row>
    <row r="139" spans="1:21" ht="15" thickBot="1" x14ac:dyDescent="0.35">
      <c r="A139" s="95"/>
      <c r="B139" s="15">
        <v>36</v>
      </c>
      <c r="C139" s="7" t="s">
        <v>195</v>
      </c>
      <c r="D139" s="2" t="s">
        <v>12</v>
      </c>
      <c r="E139" s="15">
        <v>0</v>
      </c>
      <c r="F139" s="2" t="s">
        <v>13</v>
      </c>
      <c r="G139" s="5">
        <v>-1</v>
      </c>
      <c r="H139" s="1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</row>
    <row r="140" spans="1:21" ht="15" thickBot="1" x14ac:dyDescent="0.35">
      <c r="A140" s="95"/>
      <c r="B140" s="15">
        <v>38</v>
      </c>
      <c r="C140" s="7" t="s">
        <v>196</v>
      </c>
      <c r="D140" s="2" t="s">
        <v>12</v>
      </c>
      <c r="E140" s="15">
        <v>0</v>
      </c>
      <c r="F140" s="2" t="s">
        <v>13</v>
      </c>
      <c r="G140" s="5">
        <v>0</v>
      </c>
      <c r="H140" s="1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</row>
    <row r="141" spans="1:21" ht="15" thickBot="1" x14ac:dyDescent="0.35">
      <c r="A141" s="95"/>
      <c r="B141" s="15">
        <v>12</v>
      </c>
      <c r="C141" s="7" t="s">
        <v>211</v>
      </c>
      <c r="D141" s="2" t="s">
        <v>12</v>
      </c>
      <c r="E141" s="15">
        <v>0</v>
      </c>
      <c r="F141" s="2" t="s">
        <v>13</v>
      </c>
      <c r="G141" s="5">
        <v>0</v>
      </c>
      <c r="H141" s="1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</row>
    <row r="142" spans="1:21" ht="15" thickBot="1" x14ac:dyDescent="0.35">
      <c r="A142" s="95"/>
      <c r="B142" s="15">
        <v>14</v>
      </c>
      <c r="C142" s="7" t="s">
        <v>212</v>
      </c>
      <c r="D142" s="2" t="s">
        <v>12</v>
      </c>
      <c r="E142" s="15">
        <v>0</v>
      </c>
      <c r="F142" s="2" t="s">
        <v>13</v>
      </c>
      <c r="G142" s="5">
        <v>0</v>
      </c>
      <c r="H142" s="1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</row>
    <row r="143" spans="1:21" ht="15" thickBot="1" x14ac:dyDescent="0.35">
      <c r="A143" s="95"/>
      <c r="B143" s="15">
        <v>16</v>
      </c>
      <c r="C143" s="7" t="s">
        <v>197</v>
      </c>
      <c r="D143" s="2" t="s">
        <v>12</v>
      </c>
      <c r="E143" s="15">
        <v>0</v>
      </c>
      <c r="F143" s="2" t="s">
        <v>13</v>
      </c>
      <c r="G143" s="5">
        <v>0</v>
      </c>
      <c r="H143" s="1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</row>
    <row r="144" spans="1:21" ht="15" thickBot="1" x14ac:dyDescent="0.35">
      <c r="A144" s="95"/>
      <c r="B144" s="15">
        <v>5</v>
      </c>
      <c r="C144" s="7" t="s">
        <v>213</v>
      </c>
      <c r="D144" s="2" t="s">
        <v>12</v>
      </c>
      <c r="E144" s="15"/>
      <c r="F144" s="2" t="s">
        <v>13</v>
      </c>
      <c r="G144" s="5">
        <v>0</v>
      </c>
      <c r="H144" s="1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</row>
    <row r="145" spans="1:21" ht="15" thickBot="1" x14ac:dyDescent="0.35">
      <c r="A145" s="96"/>
      <c r="B145" s="21">
        <v>11</v>
      </c>
      <c r="C145" s="34" t="s">
        <v>88</v>
      </c>
      <c r="D145" s="23" t="s">
        <v>12</v>
      </c>
      <c r="E145" s="21">
        <v>0</v>
      </c>
      <c r="F145" s="23" t="s">
        <v>13</v>
      </c>
      <c r="G145" s="24">
        <v>0</v>
      </c>
      <c r="H145" s="25"/>
      <c r="I145" s="68"/>
      <c r="J145" s="67"/>
      <c r="K145" s="67"/>
      <c r="L145" s="67"/>
      <c r="M145" s="67"/>
      <c r="N145" s="67"/>
      <c r="O145" s="67"/>
      <c r="P145" s="67"/>
      <c r="Q145" s="14"/>
      <c r="R145" s="14"/>
      <c r="S145" s="14"/>
      <c r="T145" s="14"/>
      <c r="U145" s="14"/>
    </row>
    <row r="146" spans="1:21" ht="15.6" thickTop="1" thickBot="1" x14ac:dyDescent="0.35">
      <c r="A146" s="54" t="s">
        <v>69</v>
      </c>
      <c r="B146" s="52">
        <v>25</v>
      </c>
      <c r="C146" s="34" t="s">
        <v>198</v>
      </c>
      <c r="D146" s="27" t="s">
        <v>12</v>
      </c>
      <c r="E146" s="52">
        <v>1</v>
      </c>
      <c r="F146" s="27" t="s">
        <v>13</v>
      </c>
      <c r="G146" s="53">
        <v>0</v>
      </c>
      <c r="H146" s="5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</row>
    <row r="147" spans="1:21" ht="15.6" thickTop="1" thickBot="1" x14ac:dyDescent="0.35">
      <c r="A147" s="54" t="s">
        <v>70</v>
      </c>
      <c r="B147" s="52">
        <v>25</v>
      </c>
      <c r="C147" s="34" t="s">
        <v>198</v>
      </c>
      <c r="D147" s="27" t="s">
        <v>12</v>
      </c>
      <c r="E147" s="52">
        <v>1</v>
      </c>
      <c r="F147" s="27" t="s">
        <v>13</v>
      </c>
      <c r="G147" s="53">
        <v>0</v>
      </c>
      <c r="H147" s="5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</row>
    <row r="148" spans="1:21" ht="15.6" thickTop="1" thickBot="1" x14ac:dyDescent="0.35">
      <c r="A148" s="54" t="s">
        <v>71</v>
      </c>
      <c r="B148" s="52">
        <v>25</v>
      </c>
      <c r="C148" s="34" t="s">
        <v>198</v>
      </c>
      <c r="D148" s="27" t="s">
        <v>12</v>
      </c>
      <c r="E148" s="52">
        <v>-1</v>
      </c>
      <c r="F148" s="27" t="s">
        <v>13</v>
      </c>
      <c r="G148" s="53">
        <v>-1</v>
      </c>
      <c r="H148" s="5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</row>
    <row r="149" spans="1:21" ht="15.6" thickTop="1" thickBot="1" x14ac:dyDescent="0.35">
      <c r="A149" s="94" t="s">
        <v>72</v>
      </c>
      <c r="B149" s="17">
        <v>33</v>
      </c>
      <c r="C149" s="7" t="s">
        <v>199</v>
      </c>
      <c r="D149" s="19" t="s">
        <v>12</v>
      </c>
      <c r="E149" s="17">
        <v>1</v>
      </c>
      <c r="F149" s="19" t="s">
        <v>13</v>
      </c>
      <c r="G149" s="20">
        <v>0</v>
      </c>
      <c r="H149" s="18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</row>
    <row r="150" spans="1:21" ht="15" thickBot="1" x14ac:dyDescent="0.35">
      <c r="A150" s="95"/>
      <c r="B150" s="15">
        <v>44</v>
      </c>
      <c r="C150" s="7" t="s">
        <v>200</v>
      </c>
      <c r="D150" s="2" t="s">
        <v>12</v>
      </c>
      <c r="E150" s="15">
        <v>1</v>
      </c>
      <c r="F150" s="2" t="s">
        <v>13</v>
      </c>
      <c r="G150" s="5">
        <v>-1</v>
      </c>
      <c r="H150" s="1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</row>
    <row r="151" spans="1:21" ht="15" thickBot="1" x14ac:dyDescent="0.35">
      <c r="A151" s="95"/>
      <c r="B151" s="15">
        <v>18</v>
      </c>
      <c r="C151" s="7" t="s">
        <v>201</v>
      </c>
      <c r="D151" s="2" t="s">
        <v>12</v>
      </c>
      <c r="E151" s="15">
        <v>1</v>
      </c>
      <c r="F151" s="2" t="s">
        <v>13</v>
      </c>
      <c r="G151" s="5"/>
      <c r="H151" s="1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</row>
    <row r="152" spans="1:21" ht="15" thickBot="1" x14ac:dyDescent="0.35">
      <c r="A152" s="96"/>
      <c r="B152" s="21">
        <v>37</v>
      </c>
      <c r="C152" s="34" t="s">
        <v>202</v>
      </c>
      <c r="D152" s="23" t="s">
        <v>12</v>
      </c>
      <c r="E152" s="21">
        <v>1</v>
      </c>
      <c r="F152" s="23" t="s">
        <v>13</v>
      </c>
      <c r="G152" s="24">
        <v>0</v>
      </c>
      <c r="H152" s="25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</row>
    <row r="153" spans="1:21" ht="15.6" thickTop="1" thickBot="1" x14ac:dyDescent="0.35">
      <c r="A153" s="54" t="s">
        <v>73</v>
      </c>
      <c r="B153" s="52">
        <v>22</v>
      </c>
      <c r="C153" s="34" t="s">
        <v>186</v>
      </c>
      <c r="D153" s="27" t="s">
        <v>12</v>
      </c>
      <c r="E153" s="52">
        <v>1</v>
      </c>
      <c r="F153" s="27" t="s">
        <v>13</v>
      </c>
      <c r="G153" s="53"/>
      <c r="H153" s="5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</row>
    <row r="154" spans="1:21" ht="15.6" thickTop="1" thickBot="1" x14ac:dyDescent="0.35">
      <c r="A154" s="94" t="s">
        <v>74</v>
      </c>
      <c r="B154" s="17">
        <v>22</v>
      </c>
      <c r="C154" s="7" t="s">
        <v>186</v>
      </c>
      <c r="D154" s="19" t="s">
        <v>12</v>
      </c>
      <c r="E154" s="17">
        <v>0</v>
      </c>
      <c r="F154" s="19" t="s">
        <v>13</v>
      </c>
      <c r="G154" s="20"/>
      <c r="H154" s="18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</row>
    <row r="155" spans="1:21" ht="15" thickBot="1" x14ac:dyDescent="0.35">
      <c r="A155" s="95"/>
      <c r="B155" s="15">
        <v>36</v>
      </c>
      <c r="C155" s="7" t="s">
        <v>195</v>
      </c>
      <c r="D155" s="2" t="s">
        <v>12</v>
      </c>
      <c r="E155" s="15">
        <v>0</v>
      </c>
      <c r="F155" s="2" t="s">
        <v>13</v>
      </c>
      <c r="G155" s="5">
        <v>-1</v>
      </c>
      <c r="H155" s="1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</row>
    <row r="156" spans="1:21" ht="15" thickBot="1" x14ac:dyDescent="0.35">
      <c r="A156" s="95"/>
      <c r="B156" s="15">
        <v>38</v>
      </c>
      <c r="C156" s="7" t="s">
        <v>196</v>
      </c>
      <c r="D156" s="2" t="s">
        <v>12</v>
      </c>
      <c r="E156" s="15">
        <v>-1</v>
      </c>
      <c r="F156" s="2" t="s">
        <v>13</v>
      </c>
      <c r="G156" s="5">
        <v>1</v>
      </c>
      <c r="H156" s="1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</row>
    <row r="157" spans="1:21" ht="15" thickBot="1" x14ac:dyDescent="0.35">
      <c r="A157" s="96"/>
      <c r="B157" s="21">
        <v>18</v>
      </c>
      <c r="C157" s="34" t="s">
        <v>201</v>
      </c>
      <c r="D157" s="23" t="s">
        <v>12</v>
      </c>
      <c r="E157" s="21">
        <v>1</v>
      </c>
      <c r="F157" s="23" t="s">
        <v>13</v>
      </c>
      <c r="G157" s="24"/>
      <c r="H157" s="25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</row>
    <row r="158" spans="1:21" ht="15.6" thickTop="1" thickBot="1" x14ac:dyDescent="0.35">
      <c r="A158" s="54" t="s">
        <v>75</v>
      </c>
      <c r="B158" s="52">
        <v>19</v>
      </c>
      <c r="C158" s="34" t="s">
        <v>203</v>
      </c>
      <c r="D158" s="27" t="s">
        <v>76</v>
      </c>
      <c r="E158" s="52">
        <v>0</v>
      </c>
      <c r="F158" s="27" t="s">
        <v>13</v>
      </c>
      <c r="G158" s="53"/>
      <c r="H158" s="5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</row>
    <row r="159" spans="1:21" ht="15.6" thickTop="1" thickBot="1" x14ac:dyDescent="0.35">
      <c r="A159" s="54" t="s">
        <v>77</v>
      </c>
      <c r="B159" s="52">
        <v>19</v>
      </c>
      <c r="C159" s="34" t="s">
        <v>203</v>
      </c>
      <c r="D159" s="27" t="s">
        <v>76</v>
      </c>
      <c r="E159" s="52">
        <v>1</v>
      </c>
      <c r="F159" s="27" t="s">
        <v>13</v>
      </c>
      <c r="G159" s="53"/>
      <c r="H159" s="5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</row>
    <row r="160" spans="1:21" ht="15.6" thickTop="1" thickBot="1" x14ac:dyDescent="0.35">
      <c r="A160" s="54" t="s">
        <v>78</v>
      </c>
      <c r="B160" s="52">
        <v>19</v>
      </c>
      <c r="C160" s="34" t="s">
        <v>203</v>
      </c>
      <c r="D160" s="27" t="s">
        <v>76</v>
      </c>
      <c r="E160" s="52">
        <v>1</v>
      </c>
      <c r="F160" s="27" t="s">
        <v>13</v>
      </c>
      <c r="G160" s="53"/>
      <c r="H160" s="5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</row>
    <row r="161" spans="1:21" ht="15.6" thickTop="1" thickBot="1" x14ac:dyDescent="0.35">
      <c r="A161" s="55" t="s">
        <v>79</v>
      </c>
      <c r="B161" s="37">
        <v>19</v>
      </c>
      <c r="C161" s="56" t="s">
        <v>203</v>
      </c>
      <c r="D161" s="29" t="s">
        <v>76</v>
      </c>
      <c r="E161" s="37">
        <v>1</v>
      </c>
      <c r="F161" s="57" t="s">
        <v>13</v>
      </c>
      <c r="G161" s="39"/>
      <c r="H161" s="38"/>
      <c r="I161" s="68"/>
      <c r="J161" s="67"/>
      <c r="K161" s="67"/>
      <c r="L161" s="67"/>
      <c r="M161" s="67"/>
      <c r="N161" s="67"/>
      <c r="O161" s="67"/>
      <c r="P161" s="67"/>
      <c r="Q161" s="14"/>
      <c r="R161" s="14"/>
      <c r="S161" s="14"/>
      <c r="T161" s="14"/>
      <c r="U161" s="14"/>
    </row>
    <row r="162" spans="1:21" ht="15.6" thickTop="1" thickBot="1" x14ac:dyDescent="0.35">
      <c r="A162" s="94" t="s">
        <v>80</v>
      </c>
      <c r="B162" s="17">
        <v>9</v>
      </c>
      <c r="C162" s="7" t="s">
        <v>209</v>
      </c>
      <c r="D162" s="19" t="s">
        <v>12</v>
      </c>
      <c r="E162" s="17">
        <v>0</v>
      </c>
      <c r="F162" s="19" t="s">
        <v>13</v>
      </c>
      <c r="G162" s="20"/>
      <c r="H162" s="18"/>
      <c r="I162" s="19"/>
      <c r="J162" s="61" t="s">
        <v>148</v>
      </c>
      <c r="K162" s="62"/>
      <c r="L162" s="40"/>
      <c r="M162" s="63"/>
      <c r="N162" s="64" t="s">
        <v>1</v>
      </c>
      <c r="O162" s="40"/>
      <c r="P162" s="64" t="s">
        <v>2</v>
      </c>
      <c r="Q162" s="14"/>
      <c r="R162" s="14"/>
      <c r="S162" s="14"/>
      <c r="T162" s="14"/>
      <c r="U162" s="14"/>
    </row>
    <row r="163" spans="1:21" ht="15" thickBot="1" x14ac:dyDescent="0.35">
      <c r="A163" s="95"/>
      <c r="B163" s="15">
        <v>34</v>
      </c>
      <c r="C163" s="7" t="s">
        <v>189</v>
      </c>
      <c r="D163" s="2" t="s">
        <v>12</v>
      </c>
      <c r="E163" s="15">
        <v>1</v>
      </c>
      <c r="F163" s="2" t="s">
        <v>13</v>
      </c>
      <c r="G163" s="5">
        <v>0</v>
      </c>
      <c r="H163" s="1"/>
      <c r="I163" s="2"/>
      <c r="J163" s="58" t="s">
        <v>94</v>
      </c>
      <c r="K163" s="46"/>
      <c r="L163" s="43"/>
      <c r="M163" s="47"/>
      <c r="N163" s="48"/>
      <c r="O163" s="42"/>
      <c r="P163" s="48"/>
      <c r="Q163" s="14"/>
      <c r="R163" s="14"/>
      <c r="S163" s="14"/>
      <c r="T163" s="14"/>
      <c r="U163" s="14"/>
    </row>
    <row r="164" spans="1:21" ht="15" thickBot="1" x14ac:dyDescent="0.35">
      <c r="A164" s="95"/>
      <c r="B164" s="15">
        <v>54</v>
      </c>
      <c r="C164" s="7" t="s">
        <v>190</v>
      </c>
      <c r="D164" s="2" t="s">
        <v>12</v>
      </c>
      <c r="E164" s="15">
        <v>0</v>
      </c>
      <c r="F164" s="2" t="s">
        <v>13</v>
      </c>
      <c r="G164" s="5">
        <v>0</v>
      </c>
      <c r="H164" s="1"/>
      <c r="I164" s="2"/>
      <c r="J164" s="43"/>
      <c r="K164" s="46"/>
      <c r="L164" s="43"/>
      <c r="M164" s="44" t="s">
        <v>27</v>
      </c>
      <c r="N164" s="45">
        <f>COUNT(E162:E174)</f>
        <v>13</v>
      </c>
      <c r="O164" s="43"/>
      <c r="P164" s="45">
        <f>COUNT(G162:G174)</f>
        <v>11</v>
      </c>
      <c r="Q164" s="14"/>
      <c r="R164" s="14"/>
      <c r="S164" s="14"/>
      <c r="T164" s="14"/>
      <c r="U164" s="14"/>
    </row>
    <row r="165" spans="1:21" ht="15" thickBot="1" x14ac:dyDescent="0.35">
      <c r="A165" s="95"/>
      <c r="B165" s="15">
        <v>15</v>
      </c>
      <c r="C165" s="7" t="s">
        <v>191</v>
      </c>
      <c r="D165" s="2" t="s">
        <v>12</v>
      </c>
      <c r="E165" s="15">
        <v>1</v>
      </c>
      <c r="F165" s="2" t="s">
        <v>13</v>
      </c>
      <c r="G165" s="5">
        <v>0</v>
      </c>
      <c r="H165" s="1"/>
      <c r="I165" s="2"/>
      <c r="J165" s="43"/>
      <c r="K165" s="46"/>
      <c r="L165" s="43"/>
      <c r="M165" s="47" t="s">
        <v>28</v>
      </c>
      <c r="N165" s="48">
        <f>AVERAGE(E162:E174)</f>
        <v>0.76923076923076927</v>
      </c>
      <c r="O165" s="42"/>
      <c r="P165" s="48">
        <f>AVERAGE(G162:G174)</f>
        <v>-9.0909090909090912E-2</v>
      </c>
      <c r="Q165" s="14"/>
      <c r="R165" s="14"/>
      <c r="S165" s="14"/>
      <c r="T165" s="14"/>
      <c r="U165" s="14"/>
    </row>
    <row r="166" spans="1:21" ht="15" thickBot="1" x14ac:dyDescent="0.35">
      <c r="A166" s="95"/>
      <c r="B166" s="15">
        <v>17</v>
      </c>
      <c r="C166" s="7" t="s">
        <v>192</v>
      </c>
      <c r="D166" s="2" t="s">
        <v>12</v>
      </c>
      <c r="E166" s="15">
        <v>1</v>
      </c>
      <c r="F166" s="2" t="s">
        <v>13</v>
      </c>
      <c r="G166" s="5">
        <v>0</v>
      </c>
      <c r="H166" s="1"/>
      <c r="I166" s="2"/>
      <c r="J166" s="43"/>
      <c r="K166" s="46"/>
      <c r="L166" s="43"/>
      <c r="M166" s="44" t="s">
        <v>29</v>
      </c>
      <c r="N166" s="49">
        <f>STDEV(E162:E174)</f>
        <v>0.4385290096535146</v>
      </c>
      <c r="O166" s="43"/>
      <c r="P166" s="49">
        <f>STDEV(G162:G174)</f>
        <v>0.30151134457776363</v>
      </c>
      <c r="Q166" s="14"/>
      <c r="R166" s="14"/>
      <c r="S166" s="14"/>
      <c r="T166" s="14"/>
      <c r="U166" s="14"/>
    </row>
    <row r="167" spans="1:21" ht="15" thickBot="1" x14ac:dyDescent="0.35">
      <c r="A167" s="95"/>
      <c r="B167" s="15">
        <v>20</v>
      </c>
      <c r="C167" s="7" t="s">
        <v>193</v>
      </c>
      <c r="D167" s="2" t="s">
        <v>12</v>
      </c>
      <c r="E167" s="15">
        <v>1</v>
      </c>
      <c r="F167" s="2" t="s">
        <v>13</v>
      </c>
      <c r="G167" s="5">
        <v>0</v>
      </c>
      <c r="H167" s="1"/>
      <c r="I167" s="2"/>
      <c r="J167" s="2"/>
      <c r="K167" s="2"/>
      <c r="L167" s="2"/>
      <c r="M167" s="44" t="s">
        <v>30</v>
      </c>
      <c r="N167" s="49">
        <f>N165-1.96*N166/SQRT(N164)</f>
        <v>0.53084368407961446</v>
      </c>
      <c r="O167" s="43"/>
      <c r="P167" s="49">
        <f>P165-1.96*P166/SQRT(P164)</f>
        <v>-0.26909090909090905</v>
      </c>
      <c r="Q167" s="14"/>
      <c r="R167" s="14"/>
      <c r="S167" s="14"/>
      <c r="T167" s="14"/>
      <c r="U167" s="14"/>
    </row>
    <row r="168" spans="1:21" ht="15" thickBot="1" x14ac:dyDescent="0.35">
      <c r="A168" s="95"/>
      <c r="B168" s="15">
        <v>7</v>
      </c>
      <c r="C168" s="7" t="s">
        <v>210</v>
      </c>
      <c r="D168" s="2" t="s">
        <v>12</v>
      </c>
      <c r="E168" s="15">
        <v>1</v>
      </c>
      <c r="F168" s="2" t="s">
        <v>13</v>
      </c>
      <c r="G168" s="5"/>
      <c r="H168" s="1"/>
      <c r="I168" s="1"/>
      <c r="J168" s="25"/>
      <c r="K168" s="25"/>
      <c r="L168" s="25"/>
      <c r="M168" s="65" t="s">
        <v>31</v>
      </c>
      <c r="N168" s="66">
        <f>N165+1.96*N166/SQRT(N164)</f>
        <v>1.0076178543819241</v>
      </c>
      <c r="O168" s="50"/>
      <c r="P168" s="66">
        <f>P165+1.96*P166/SQRT(P164)</f>
        <v>8.7272727272727252E-2</v>
      </c>
      <c r="Q168" s="14"/>
      <c r="R168" s="14"/>
      <c r="S168" s="14"/>
      <c r="T168" s="14"/>
      <c r="U168" s="14"/>
    </row>
    <row r="169" spans="1:21" ht="15" thickBot="1" x14ac:dyDescent="0.35">
      <c r="A169" s="95"/>
      <c r="B169" s="15">
        <v>42</v>
      </c>
      <c r="C169" s="7" t="s">
        <v>194</v>
      </c>
      <c r="D169" s="2" t="s">
        <v>12</v>
      </c>
      <c r="E169" s="15">
        <v>1</v>
      </c>
      <c r="F169" s="2" t="s">
        <v>13</v>
      </c>
      <c r="G169" s="5">
        <v>0</v>
      </c>
      <c r="H169" s="1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</row>
    <row r="170" spans="1:21" ht="15" thickBot="1" x14ac:dyDescent="0.35">
      <c r="A170" s="95"/>
      <c r="B170" s="15">
        <v>36</v>
      </c>
      <c r="C170" s="7" t="s">
        <v>195</v>
      </c>
      <c r="D170" s="2" t="s">
        <v>12</v>
      </c>
      <c r="E170" s="15">
        <v>1</v>
      </c>
      <c r="F170" s="2" t="s">
        <v>13</v>
      </c>
      <c r="G170" s="5">
        <v>0</v>
      </c>
      <c r="H170" s="1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</row>
    <row r="171" spans="1:21" ht="15" thickBot="1" x14ac:dyDescent="0.35">
      <c r="A171" s="95"/>
      <c r="B171" s="15">
        <v>44</v>
      </c>
      <c r="C171" s="7" t="s">
        <v>200</v>
      </c>
      <c r="D171" s="2" t="s">
        <v>12</v>
      </c>
      <c r="E171" s="15">
        <v>0</v>
      </c>
      <c r="F171" s="2" t="s">
        <v>13</v>
      </c>
      <c r="G171" s="5">
        <v>0</v>
      </c>
      <c r="H171" s="1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</row>
    <row r="172" spans="1:21" ht="15" thickBot="1" x14ac:dyDescent="0.35">
      <c r="A172" s="95"/>
      <c r="B172" s="15">
        <v>14</v>
      </c>
      <c r="C172" s="7" t="s">
        <v>212</v>
      </c>
      <c r="D172" s="2" t="s">
        <v>12</v>
      </c>
      <c r="E172" s="15">
        <v>1</v>
      </c>
      <c r="F172" s="2" t="s">
        <v>13</v>
      </c>
      <c r="G172" s="5">
        <v>0</v>
      </c>
      <c r="H172" s="1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</row>
    <row r="173" spans="1:21" ht="15" thickBot="1" x14ac:dyDescent="0.35">
      <c r="A173" s="95"/>
      <c r="B173" s="15">
        <v>16</v>
      </c>
      <c r="C173" s="7" t="s">
        <v>197</v>
      </c>
      <c r="D173" s="2" t="s">
        <v>12</v>
      </c>
      <c r="E173" s="15">
        <v>1</v>
      </c>
      <c r="F173" s="2" t="s">
        <v>13</v>
      </c>
      <c r="G173" s="5">
        <v>-1</v>
      </c>
      <c r="H173" s="1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</row>
    <row r="174" spans="1:21" ht="15" thickBot="1" x14ac:dyDescent="0.35">
      <c r="A174" s="96"/>
      <c r="B174" s="21">
        <v>11</v>
      </c>
      <c r="C174" s="34" t="s">
        <v>88</v>
      </c>
      <c r="D174" s="23" t="s">
        <v>12</v>
      </c>
      <c r="E174" s="21">
        <v>1</v>
      </c>
      <c r="F174" s="23" t="s">
        <v>13</v>
      </c>
      <c r="G174" s="24">
        <v>0</v>
      </c>
      <c r="H174" s="25"/>
      <c r="I174" s="68"/>
      <c r="J174" s="67"/>
      <c r="K174" s="67"/>
      <c r="L174" s="67"/>
      <c r="M174" s="67"/>
      <c r="N174" s="67"/>
      <c r="O174" s="67"/>
      <c r="P174" s="67"/>
      <c r="Q174" s="14"/>
      <c r="R174" s="14"/>
      <c r="S174" s="14"/>
      <c r="T174" s="14"/>
      <c r="U174" s="14"/>
    </row>
    <row r="175" spans="1:21" ht="15.6" thickTop="1" thickBot="1" x14ac:dyDescent="0.35">
      <c r="A175" s="94" t="s">
        <v>81</v>
      </c>
      <c r="B175" s="17">
        <v>9</v>
      </c>
      <c r="C175" s="7" t="s">
        <v>209</v>
      </c>
      <c r="D175" s="19" t="s">
        <v>12</v>
      </c>
      <c r="E175" s="17">
        <v>0</v>
      </c>
      <c r="F175" s="19" t="s">
        <v>13</v>
      </c>
      <c r="G175" s="20"/>
      <c r="H175" s="18"/>
      <c r="I175" s="19"/>
      <c r="J175" s="61" t="s">
        <v>148</v>
      </c>
      <c r="K175" s="62"/>
      <c r="L175" s="40"/>
      <c r="M175" s="63"/>
      <c r="N175" s="64" t="s">
        <v>1</v>
      </c>
      <c r="O175" s="40"/>
      <c r="P175" s="64" t="s">
        <v>2</v>
      </c>
      <c r="Q175" s="14"/>
      <c r="R175" s="14"/>
      <c r="S175" s="14"/>
      <c r="T175" s="14"/>
      <c r="U175" s="14"/>
    </row>
    <row r="176" spans="1:21" ht="15" thickBot="1" x14ac:dyDescent="0.35">
      <c r="A176" s="95"/>
      <c r="B176" s="15">
        <v>34</v>
      </c>
      <c r="C176" s="7" t="s">
        <v>189</v>
      </c>
      <c r="D176" s="2" t="s">
        <v>12</v>
      </c>
      <c r="E176" s="15">
        <v>1</v>
      </c>
      <c r="F176" s="2" t="s">
        <v>13</v>
      </c>
      <c r="G176" s="5">
        <v>0</v>
      </c>
      <c r="H176" s="1"/>
      <c r="I176" s="2"/>
      <c r="J176" s="58" t="s">
        <v>81</v>
      </c>
      <c r="K176" s="46"/>
      <c r="L176" s="43"/>
      <c r="M176" s="47"/>
      <c r="N176" s="48"/>
      <c r="O176" s="42"/>
      <c r="P176" s="48"/>
      <c r="Q176" s="14"/>
      <c r="R176" s="14"/>
      <c r="S176" s="14"/>
      <c r="T176" s="14"/>
      <c r="U176" s="14"/>
    </row>
    <row r="177" spans="1:21" ht="15" thickBot="1" x14ac:dyDescent="0.35">
      <c r="A177" s="95"/>
      <c r="B177" s="15">
        <v>54</v>
      </c>
      <c r="C177" s="7" t="s">
        <v>190</v>
      </c>
      <c r="D177" s="2" t="s">
        <v>12</v>
      </c>
      <c r="E177" s="15">
        <v>0</v>
      </c>
      <c r="F177" s="2" t="s">
        <v>13</v>
      </c>
      <c r="G177" s="5">
        <v>-1</v>
      </c>
      <c r="H177" s="1"/>
      <c r="I177" s="2"/>
      <c r="J177" s="43"/>
      <c r="K177" s="46"/>
      <c r="L177" s="43"/>
      <c r="M177" s="44" t="s">
        <v>27</v>
      </c>
      <c r="N177" s="45">
        <f>COUNT(E175:E190)</f>
        <v>15</v>
      </c>
      <c r="O177" s="43"/>
      <c r="P177" s="45">
        <f>COUNT(G175:G190)</f>
        <v>14</v>
      </c>
      <c r="Q177" s="14"/>
      <c r="R177" s="14"/>
      <c r="S177" s="14"/>
      <c r="T177" s="14"/>
      <c r="U177" s="14"/>
    </row>
    <row r="178" spans="1:21" ht="15" thickBot="1" x14ac:dyDescent="0.35">
      <c r="A178" s="95"/>
      <c r="B178" s="15">
        <v>15</v>
      </c>
      <c r="C178" s="7" t="s">
        <v>191</v>
      </c>
      <c r="D178" s="2" t="s">
        <v>12</v>
      </c>
      <c r="E178" s="15">
        <v>1</v>
      </c>
      <c r="F178" s="2" t="s">
        <v>13</v>
      </c>
      <c r="G178" s="5">
        <v>0</v>
      </c>
      <c r="H178" s="1"/>
      <c r="I178" s="2"/>
      <c r="J178" s="43"/>
      <c r="K178" s="46"/>
      <c r="L178" s="43"/>
      <c r="M178" s="47" t="s">
        <v>28</v>
      </c>
      <c r="N178" s="48">
        <f>AVERAGE(E175:E190)</f>
        <v>0.33333333333333331</v>
      </c>
      <c r="O178" s="42"/>
      <c r="P178" s="48">
        <f>AVERAGE(G175:G190)</f>
        <v>-0.42857142857142855</v>
      </c>
      <c r="Q178" s="14"/>
      <c r="R178" s="14"/>
      <c r="S178" s="14"/>
      <c r="T178" s="14"/>
      <c r="U178" s="14"/>
    </row>
    <row r="179" spans="1:21" ht="15" thickBot="1" x14ac:dyDescent="0.35">
      <c r="A179" s="95"/>
      <c r="B179" s="15">
        <v>17</v>
      </c>
      <c r="C179" s="7" t="s">
        <v>192</v>
      </c>
      <c r="D179" s="2" t="s">
        <v>12</v>
      </c>
      <c r="E179" s="15">
        <v>1</v>
      </c>
      <c r="F179" s="2" t="s">
        <v>13</v>
      </c>
      <c r="G179" s="5">
        <v>0</v>
      </c>
      <c r="H179" s="1"/>
      <c r="I179" s="2"/>
      <c r="J179" s="43"/>
      <c r="K179" s="46"/>
      <c r="L179" s="43"/>
      <c r="M179" s="44" t="s">
        <v>29</v>
      </c>
      <c r="N179" s="49">
        <f>STDEV(E175:E190)</f>
        <v>0.4879500364742666</v>
      </c>
      <c r="O179" s="43"/>
      <c r="P179" s="49">
        <f>STDEV(G175:G190)</f>
        <v>0.51355259101309547</v>
      </c>
      <c r="Q179" s="14"/>
      <c r="R179" s="14"/>
      <c r="S179" s="14"/>
      <c r="T179" s="14"/>
      <c r="U179" s="14"/>
    </row>
    <row r="180" spans="1:21" ht="15" thickBot="1" x14ac:dyDescent="0.35">
      <c r="A180" s="95"/>
      <c r="B180" s="15">
        <v>20</v>
      </c>
      <c r="C180" s="7" t="s">
        <v>193</v>
      </c>
      <c r="D180" s="2" t="s">
        <v>12</v>
      </c>
      <c r="E180" s="15">
        <v>0</v>
      </c>
      <c r="F180" s="2" t="s">
        <v>13</v>
      </c>
      <c r="G180" s="5">
        <v>-1</v>
      </c>
      <c r="H180" s="1"/>
      <c r="I180" s="2"/>
      <c r="J180" s="2"/>
      <c r="K180" s="2"/>
      <c r="L180" s="2"/>
      <c r="M180" s="44" t="s">
        <v>30</v>
      </c>
      <c r="N180" s="49">
        <f>N178-1.96*N179/SQRT(N177)</f>
        <v>8.6396544300638201E-2</v>
      </c>
      <c r="O180" s="43"/>
      <c r="P180" s="49">
        <f>P178-1.96*P179/SQRT(P177)</f>
        <v>-0.69758672696397495</v>
      </c>
      <c r="Q180" s="14"/>
      <c r="R180" s="14"/>
      <c r="S180" s="14"/>
      <c r="T180" s="14"/>
      <c r="U180" s="14"/>
    </row>
    <row r="181" spans="1:21" ht="15" thickBot="1" x14ac:dyDescent="0.35">
      <c r="A181" s="95"/>
      <c r="B181" s="15">
        <v>7</v>
      </c>
      <c r="C181" s="7" t="s">
        <v>210</v>
      </c>
      <c r="D181" s="2" t="s">
        <v>12</v>
      </c>
      <c r="E181" s="15">
        <v>1</v>
      </c>
      <c r="F181" s="2" t="s">
        <v>13</v>
      </c>
      <c r="G181" s="5"/>
      <c r="H181" s="1"/>
      <c r="I181" s="1"/>
      <c r="J181" s="25"/>
      <c r="K181" s="25"/>
      <c r="L181" s="25"/>
      <c r="M181" s="65" t="s">
        <v>31</v>
      </c>
      <c r="N181" s="66">
        <f>N178+1.96*N179/SQRT(N177)</f>
        <v>0.58027012236602848</v>
      </c>
      <c r="O181" s="50"/>
      <c r="P181" s="66">
        <f>P178+1.96*P179/SQRT(P177)</f>
        <v>-0.15955613017888215</v>
      </c>
      <c r="Q181" s="14"/>
      <c r="R181" s="14"/>
      <c r="S181" s="14"/>
      <c r="T181" s="14"/>
      <c r="U181" s="14"/>
    </row>
    <row r="182" spans="1:21" ht="15" thickBot="1" x14ac:dyDescent="0.35">
      <c r="A182" s="95"/>
      <c r="B182" s="15">
        <v>42</v>
      </c>
      <c r="C182" s="7" t="s">
        <v>194</v>
      </c>
      <c r="D182" s="2" t="s">
        <v>12</v>
      </c>
      <c r="E182" s="15">
        <v>0</v>
      </c>
      <c r="F182" s="2" t="s">
        <v>13</v>
      </c>
      <c r="G182" s="5">
        <v>-1</v>
      </c>
      <c r="H182" s="1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</row>
    <row r="183" spans="1:21" ht="15" thickBot="1" x14ac:dyDescent="0.35">
      <c r="A183" s="95"/>
      <c r="B183" s="15">
        <v>36</v>
      </c>
      <c r="C183" s="7" t="s">
        <v>195</v>
      </c>
      <c r="D183" s="2" t="s">
        <v>12</v>
      </c>
      <c r="E183" s="15">
        <v>0</v>
      </c>
      <c r="F183" s="2" t="s">
        <v>13</v>
      </c>
      <c r="G183" s="5">
        <v>-1</v>
      </c>
      <c r="H183" s="1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</row>
    <row r="184" spans="1:21" ht="15" thickBot="1" x14ac:dyDescent="0.35">
      <c r="A184" s="95"/>
      <c r="B184" s="15">
        <v>44</v>
      </c>
      <c r="C184" s="7" t="s">
        <v>200</v>
      </c>
      <c r="D184" s="2" t="s">
        <v>12</v>
      </c>
      <c r="E184" s="15">
        <v>1</v>
      </c>
      <c r="F184" s="2" t="s">
        <v>13</v>
      </c>
      <c r="G184" s="5">
        <v>-1</v>
      </c>
      <c r="H184" s="1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</row>
    <row r="185" spans="1:21" ht="15" thickBot="1" x14ac:dyDescent="0.35">
      <c r="A185" s="95"/>
      <c r="B185" s="15">
        <v>38</v>
      </c>
      <c r="C185" s="7" t="s">
        <v>196</v>
      </c>
      <c r="D185" s="2" t="s">
        <v>12</v>
      </c>
      <c r="E185" s="15">
        <v>0</v>
      </c>
      <c r="F185" s="2" t="s">
        <v>13</v>
      </c>
      <c r="G185" s="5">
        <v>0</v>
      </c>
      <c r="H185" s="1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</row>
    <row r="186" spans="1:21" ht="15" thickBot="1" x14ac:dyDescent="0.35">
      <c r="A186" s="95"/>
      <c r="B186" s="15">
        <v>12</v>
      </c>
      <c r="C186" s="7" t="s">
        <v>211</v>
      </c>
      <c r="D186" s="2" t="s">
        <v>12</v>
      </c>
      <c r="E186" s="15">
        <v>0</v>
      </c>
      <c r="F186" s="2" t="s">
        <v>13</v>
      </c>
      <c r="G186" s="5">
        <v>0</v>
      </c>
      <c r="H186" s="1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</row>
    <row r="187" spans="1:21" ht="15" thickBot="1" x14ac:dyDescent="0.35">
      <c r="A187" s="95"/>
      <c r="B187" s="15">
        <v>14</v>
      </c>
      <c r="C187" s="7" t="s">
        <v>212</v>
      </c>
      <c r="D187" s="2" t="s">
        <v>12</v>
      </c>
      <c r="E187" s="15">
        <v>0</v>
      </c>
      <c r="F187" s="2" t="s">
        <v>13</v>
      </c>
      <c r="G187" s="5">
        <v>0</v>
      </c>
      <c r="H187" s="1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</row>
    <row r="188" spans="1:21" ht="15" thickBot="1" x14ac:dyDescent="0.35">
      <c r="A188" s="95"/>
      <c r="B188" s="15">
        <v>16</v>
      </c>
      <c r="C188" s="7" t="s">
        <v>197</v>
      </c>
      <c r="D188" s="2" t="s">
        <v>12</v>
      </c>
      <c r="E188" s="15">
        <v>0</v>
      </c>
      <c r="F188" s="2" t="s">
        <v>13</v>
      </c>
      <c r="G188" s="5">
        <v>-1</v>
      </c>
      <c r="H188" s="1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</row>
    <row r="189" spans="1:21" ht="15" thickBot="1" x14ac:dyDescent="0.35">
      <c r="A189" s="95"/>
      <c r="B189" s="15">
        <v>5</v>
      </c>
      <c r="C189" s="7" t="s">
        <v>213</v>
      </c>
      <c r="D189" s="2" t="s">
        <v>12</v>
      </c>
      <c r="E189" s="15"/>
      <c r="F189" s="2" t="s">
        <v>13</v>
      </c>
      <c r="G189" s="5">
        <v>0</v>
      </c>
      <c r="H189" s="1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</row>
    <row r="190" spans="1:21" ht="15" thickBot="1" x14ac:dyDescent="0.35">
      <c r="A190" s="96"/>
      <c r="B190" s="21">
        <v>11</v>
      </c>
      <c r="C190" s="34" t="s">
        <v>88</v>
      </c>
      <c r="D190" s="23" t="s">
        <v>12</v>
      </c>
      <c r="E190" s="21">
        <v>0</v>
      </c>
      <c r="F190" s="23" t="s">
        <v>13</v>
      </c>
      <c r="G190" s="24">
        <v>0</v>
      </c>
      <c r="H190" s="25"/>
      <c r="I190" s="68"/>
      <c r="J190" s="67"/>
      <c r="K190" s="67"/>
      <c r="L190" s="67"/>
      <c r="M190" s="67"/>
      <c r="N190" s="67"/>
      <c r="O190" s="67"/>
      <c r="P190" s="67"/>
      <c r="Q190" s="14"/>
      <c r="R190" s="14"/>
      <c r="S190" s="14"/>
      <c r="T190" s="14"/>
      <c r="U190" s="14"/>
    </row>
    <row r="191" spans="1:21" ht="15.6" thickTop="1" thickBot="1" x14ac:dyDescent="0.35">
      <c r="A191" s="94" t="s">
        <v>82</v>
      </c>
      <c r="B191" s="17">
        <v>9</v>
      </c>
      <c r="C191" s="7" t="s">
        <v>209</v>
      </c>
      <c r="D191" s="19" t="s">
        <v>12</v>
      </c>
      <c r="E191" s="17">
        <v>0</v>
      </c>
      <c r="F191" s="19" t="s">
        <v>13</v>
      </c>
      <c r="G191" s="20"/>
      <c r="H191" s="18"/>
      <c r="I191" s="19"/>
      <c r="J191" s="61" t="s">
        <v>148</v>
      </c>
      <c r="K191" s="62"/>
      <c r="L191" s="40"/>
      <c r="M191" s="63"/>
      <c r="N191" s="64" t="s">
        <v>1</v>
      </c>
      <c r="O191" s="40"/>
      <c r="P191" s="64" t="s">
        <v>2</v>
      </c>
      <c r="Q191" s="14"/>
      <c r="R191" s="14"/>
      <c r="S191" s="14"/>
      <c r="T191" s="14"/>
      <c r="U191" s="14"/>
    </row>
    <row r="192" spans="1:21" ht="15" thickBot="1" x14ac:dyDescent="0.35">
      <c r="A192" s="95"/>
      <c r="B192" s="15">
        <v>34</v>
      </c>
      <c r="C192" s="7" t="s">
        <v>189</v>
      </c>
      <c r="D192" s="2" t="s">
        <v>12</v>
      </c>
      <c r="E192" s="15">
        <v>1</v>
      </c>
      <c r="F192" s="2" t="s">
        <v>13</v>
      </c>
      <c r="G192" s="5">
        <v>0</v>
      </c>
      <c r="H192" s="1"/>
      <c r="I192" s="2"/>
      <c r="J192" s="58" t="s">
        <v>95</v>
      </c>
      <c r="K192" s="46"/>
      <c r="L192" s="43"/>
      <c r="M192" s="47"/>
      <c r="N192" s="48"/>
      <c r="O192" s="42"/>
      <c r="P192" s="48"/>
      <c r="Q192" s="14"/>
      <c r="R192" s="14"/>
      <c r="S192" s="14"/>
      <c r="T192" s="14"/>
      <c r="U192" s="14"/>
    </row>
    <row r="193" spans="1:21" ht="15" thickBot="1" x14ac:dyDescent="0.35">
      <c r="A193" s="95"/>
      <c r="B193" s="15">
        <v>54</v>
      </c>
      <c r="C193" s="7" t="s">
        <v>190</v>
      </c>
      <c r="D193" s="2" t="s">
        <v>12</v>
      </c>
      <c r="E193" s="15">
        <v>0</v>
      </c>
      <c r="F193" s="2" t="s">
        <v>13</v>
      </c>
      <c r="G193" s="5">
        <v>0</v>
      </c>
      <c r="H193" s="1"/>
      <c r="I193" s="2"/>
      <c r="J193" s="43"/>
      <c r="K193" s="46"/>
      <c r="L193" s="43"/>
      <c r="M193" s="44" t="s">
        <v>27</v>
      </c>
      <c r="N193" s="45">
        <f>COUNT(E191:E202)</f>
        <v>11</v>
      </c>
      <c r="O193" s="43"/>
      <c r="P193" s="45">
        <f>COUNT(G191:G202)</f>
        <v>9</v>
      </c>
      <c r="Q193" s="14"/>
      <c r="R193" s="14"/>
      <c r="S193" s="14"/>
      <c r="T193" s="14"/>
      <c r="U193" s="14"/>
    </row>
    <row r="194" spans="1:21" ht="15" thickBot="1" x14ac:dyDescent="0.35">
      <c r="A194" s="95"/>
      <c r="B194" s="15">
        <v>17</v>
      </c>
      <c r="C194" s="7" t="s">
        <v>192</v>
      </c>
      <c r="D194" s="2" t="s">
        <v>12</v>
      </c>
      <c r="E194" s="15">
        <v>1</v>
      </c>
      <c r="F194" s="2" t="s">
        <v>13</v>
      </c>
      <c r="G194" s="5">
        <v>-1</v>
      </c>
      <c r="H194" s="1"/>
      <c r="I194" s="2"/>
      <c r="J194" s="43"/>
      <c r="K194" s="46"/>
      <c r="L194" s="43"/>
      <c r="M194" s="47" t="s">
        <v>28</v>
      </c>
      <c r="N194" s="48">
        <f>AVERAGE(E191:E202)</f>
        <v>0.45454545454545453</v>
      </c>
      <c r="O194" s="42"/>
      <c r="P194" s="48">
        <f>AVERAGE(G191:G202)</f>
        <v>-0.44444444444444442</v>
      </c>
      <c r="Q194" s="14"/>
      <c r="R194" s="14"/>
      <c r="S194" s="14"/>
      <c r="T194" s="14"/>
      <c r="U194" s="14"/>
    </row>
    <row r="195" spans="1:21" ht="15" thickBot="1" x14ac:dyDescent="0.35">
      <c r="A195" s="95"/>
      <c r="B195" s="15">
        <v>20</v>
      </c>
      <c r="C195" s="7" t="s">
        <v>193</v>
      </c>
      <c r="D195" s="2" t="s">
        <v>12</v>
      </c>
      <c r="E195" s="15">
        <v>0</v>
      </c>
      <c r="F195" s="2" t="s">
        <v>13</v>
      </c>
      <c r="G195" s="5">
        <v>-1</v>
      </c>
      <c r="H195" s="1"/>
      <c r="I195" s="2"/>
      <c r="J195" s="43"/>
      <c r="K195" s="46"/>
      <c r="L195" s="43"/>
      <c r="M195" s="44" t="s">
        <v>29</v>
      </c>
      <c r="N195" s="49">
        <f>STDEV(E191:E202)</f>
        <v>0.5222329678670935</v>
      </c>
      <c r="O195" s="43"/>
      <c r="P195" s="49">
        <f>STDEV(G191:G202)</f>
        <v>0.52704627669472992</v>
      </c>
      <c r="Q195" s="14"/>
      <c r="R195" s="14"/>
      <c r="S195" s="14"/>
      <c r="T195" s="14"/>
      <c r="U195" s="14"/>
    </row>
    <row r="196" spans="1:21" ht="15" thickBot="1" x14ac:dyDescent="0.35">
      <c r="A196" s="95"/>
      <c r="B196" s="15">
        <v>7</v>
      </c>
      <c r="C196" s="7" t="s">
        <v>210</v>
      </c>
      <c r="D196" s="2" t="s">
        <v>12</v>
      </c>
      <c r="E196" s="15">
        <v>1</v>
      </c>
      <c r="F196" s="2" t="s">
        <v>13</v>
      </c>
      <c r="G196" s="5"/>
      <c r="H196" s="1"/>
      <c r="I196" s="2"/>
      <c r="J196" s="2"/>
      <c r="K196" s="2"/>
      <c r="L196" s="2"/>
      <c r="M196" s="44" t="s">
        <v>30</v>
      </c>
      <c r="N196" s="49">
        <f>N194-1.96*N195/SQRT(N193)</f>
        <v>0.14592549246954545</v>
      </c>
      <c r="O196" s="43"/>
      <c r="P196" s="49">
        <f>P194-1.96*P195/SQRT(P193)</f>
        <v>-0.78878134521833454</v>
      </c>
      <c r="Q196" s="14"/>
      <c r="R196" s="14"/>
      <c r="S196" s="14"/>
      <c r="T196" s="14"/>
      <c r="U196" s="14"/>
    </row>
    <row r="197" spans="1:21" ht="15" thickBot="1" x14ac:dyDescent="0.35">
      <c r="A197" s="95"/>
      <c r="B197" s="15">
        <v>42</v>
      </c>
      <c r="C197" s="7" t="s">
        <v>194</v>
      </c>
      <c r="D197" s="2" t="s">
        <v>12</v>
      </c>
      <c r="E197" s="15">
        <v>0</v>
      </c>
      <c r="F197" s="2" t="s">
        <v>13</v>
      </c>
      <c r="G197" s="5">
        <v>-1</v>
      </c>
      <c r="H197" s="1"/>
      <c r="I197" s="1"/>
      <c r="J197" s="25"/>
      <c r="K197" s="25"/>
      <c r="L197" s="25"/>
      <c r="M197" s="65" t="s">
        <v>31</v>
      </c>
      <c r="N197" s="66">
        <f>N194+1.96*N195/SQRT(N193)</f>
        <v>0.76316541662136361</v>
      </c>
      <c r="O197" s="50"/>
      <c r="P197" s="66">
        <f>P194+1.96*P195/SQRT(P193)</f>
        <v>-0.10010754367055424</v>
      </c>
      <c r="Q197" s="14"/>
      <c r="R197" s="14"/>
      <c r="S197" s="14"/>
      <c r="T197" s="14"/>
      <c r="U197" s="14"/>
    </row>
    <row r="198" spans="1:21" ht="15" thickBot="1" x14ac:dyDescent="0.35">
      <c r="A198" s="95"/>
      <c r="B198" s="15">
        <v>36</v>
      </c>
      <c r="C198" s="7" t="s">
        <v>195</v>
      </c>
      <c r="D198" s="2" t="s">
        <v>12</v>
      </c>
      <c r="E198" s="15">
        <v>0</v>
      </c>
      <c r="F198" s="2" t="s">
        <v>13</v>
      </c>
      <c r="G198" s="5">
        <v>0</v>
      </c>
      <c r="H198" s="1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</row>
    <row r="199" spans="1:21" ht="15" thickBot="1" x14ac:dyDescent="0.35">
      <c r="A199" s="95"/>
      <c r="B199" s="15">
        <v>12</v>
      </c>
      <c r="C199" s="7" t="s">
        <v>211</v>
      </c>
      <c r="D199" s="2" t="s">
        <v>12</v>
      </c>
      <c r="E199" s="15">
        <v>0</v>
      </c>
      <c r="F199" s="2" t="s">
        <v>13</v>
      </c>
      <c r="G199" s="5">
        <v>0</v>
      </c>
      <c r="H199" s="1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</row>
    <row r="200" spans="1:21" ht="15" thickBot="1" x14ac:dyDescent="0.35">
      <c r="A200" s="95"/>
      <c r="B200" s="15">
        <v>16</v>
      </c>
      <c r="C200" s="7" t="s">
        <v>197</v>
      </c>
      <c r="D200" s="2" t="s">
        <v>12</v>
      </c>
      <c r="E200" s="15">
        <v>1</v>
      </c>
      <c r="F200" s="2" t="s">
        <v>13</v>
      </c>
      <c r="G200" s="5">
        <v>-1</v>
      </c>
      <c r="H200" s="1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</row>
    <row r="201" spans="1:21" ht="15" thickBot="1" x14ac:dyDescent="0.35">
      <c r="A201" s="95"/>
      <c r="B201" s="15">
        <v>18</v>
      </c>
      <c r="C201" s="7" t="s">
        <v>201</v>
      </c>
      <c r="D201" s="2" t="s">
        <v>12</v>
      </c>
      <c r="E201" s="15">
        <v>1</v>
      </c>
      <c r="F201" s="2" t="s">
        <v>13</v>
      </c>
      <c r="G201" s="5"/>
      <c r="H201" s="1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</row>
    <row r="202" spans="1:21" ht="15" thickBot="1" x14ac:dyDescent="0.35">
      <c r="A202" s="96"/>
      <c r="B202" s="21">
        <v>5</v>
      </c>
      <c r="C202" s="34" t="s">
        <v>213</v>
      </c>
      <c r="D202" s="23" t="s">
        <v>12</v>
      </c>
      <c r="E202" s="21"/>
      <c r="F202" s="23" t="s">
        <v>13</v>
      </c>
      <c r="G202" s="24">
        <v>0</v>
      </c>
      <c r="H202" s="25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</row>
    <row r="203" spans="1:21" ht="15.6" thickTop="1" thickBot="1" x14ac:dyDescent="0.35">
      <c r="A203" s="94" t="s">
        <v>83</v>
      </c>
      <c r="B203" s="17">
        <v>34</v>
      </c>
      <c r="C203" s="7" t="s">
        <v>189</v>
      </c>
      <c r="D203" s="19" t="s">
        <v>12</v>
      </c>
      <c r="E203" s="17">
        <v>1</v>
      </c>
      <c r="F203" s="19" t="s">
        <v>13</v>
      </c>
      <c r="G203" s="20">
        <v>0</v>
      </c>
      <c r="H203" s="18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</row>
    <row r="204" spans="1:21" ht="15" thickBot="1" x14ac:dyDescent="0.35">
      <c r="A204" s="95"/>
      <c r="B204" s="15">
        <v>54</v>
      </c>
      <c r="C204" s="7" t="s">
        <v>190</v>
      </c>
      <c r="D204" s="2" t="s">
        <v>12</v>
      </c>
      <c r="E204" s="15">
        <v>0</v>
      </c>
      <c r="F204" s="2" t="s">
        <v>13</v>
      </c>
      <c r="G204" s="5">
        <v>0</v>
      </c>
      <c r="H204" s="1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</row>
    <row r="205" spans="1:21" ht="15" thickBot="1" x14ac:dyDescent="0.35">
      <c r="A205" s="95"/>
      <c r="B205" s="15">
        <v>42</v>
      </c>
      <c r="C205" s="7" t="s">
        <v>194</v>
      </c>
      <c r="D205" s="2" t="s">
        <v>12</v>
      </c>
      <c r="E205" s="15">
        <v>0</v>
      </c>
      <c r="F205" s="2" t="s">
        <v>13</v>
      </c>
      <c r="G205" s="5">
        <v>-1</v>
      </c>
      <c r="H205" s="1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</row>
    <row r="206" spans="1:21" ht="15" thickBot="1" x14ac:dyDescent="0.35">
      <c r="A206" s="95"/>
      <c r="B206" s="15">
        <v>36</v>
      </c>
      <c r="C206" s="7" t="s">
        <v>195</v>
      </c>
      <c r="D206" s="2" t="s">
        <v>12</v>
      </c>
      <c r="E206" s="15">
        <v>0</v>
      </c>
      <c r="F206" s="2" t="s">
        <v>13</v>
      </c>
      <c r="G206" s="5">
        <v>0</v>
      </c>
      <c r="H206" s="1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</row>
    <row r="207" spans="1:21" ht="15" thickBot="1" x14ac:dyDescent="0.35">
      <c r="A207" s="95"/>
      <c r="B207" s="15">
        <v>38</v>
      </c>
      <c r="C207" s="7" t="s">
        <v>196</v>
      </c>
      <c r="D207" s="2" t="s">
        <v>12</v>
      </c>
      <c r="E207" s="15">
        <v>0</v>
      </c>
      <c r="F207" s="2" t="s">
        <v>13</v>
      </c>
      <c r="G207" s="5">
        <v>0</v>
      </c>
      <c r="H207" s="1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</row>
    <row r="208" spans="1:21" ht="15" thickBot="1" x14ac:dyDescent="0.35">
      <c r="A208" s="95"/>
      <c r="B208" s="15">
        <v>12</v>
      </c>
      <c r="C208" s="7" t="s">
        <v>211</v>
      </c>
      <c r="D208" s="2" t="s">
        <v>12</v>
      </c>
      <c r="E208" s="15">
        <v>0</v>
      </c>
      <c r="F208" s="2" t="s">
        <v>13</v>
      </c>
      <c r="G208" s="5">
        <v>0</v>
      </c>
      <c r="H208" s="1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</row>
    <row r="209" spans="1:21" ht="15" thickBot="1" x14ac:dyDescent="0.35">
      <c r="A209" s="95"/>
      <c r="B209" s="15">
        <v>5</v>
      </c>
      <c r="C209" s="7" t="s">
        <v>213</v>
      </c>
      <c r="D209" s="2" t="s">
        <v>12</v>
      </c>
      <c r="E209" s="15"/>
      <c r="F209" s="2" t="s">
        <v>13</v>
      </c>
      <c r="G209" s="5">
        <v>0</v>
      </c>
      <c r="H209" s="1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</row>
    <row r="210" spans="1:21" ht="15" thickBot="1" x14ac:dyDescent="0.35">
      <c r="A210" s="96"/>
      <c r="B210" s="21">
        <v>11</v>
      </c>
      <c r="C210" s="34" t="s">
        <v>88</v>
      </c>
      <c r="D210" s="23" t="s">
        <v>12</v>
      </c>
      <c r="E210" s="21">
        <v>0</v>
      </c>
      <c r="F210" s="23" t="s">
        <v>13</v>
      </c>
      <c r="G210" s="24">
        <v>0</v>
      </c>
      <c r="H210" s="25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</row>
    <row r="211" spans="1:21" ht="15.6" thickTop="1" thickBot="1" x14ac:dyDescent="0.35">
      <c r="A211" s="27" t="s">
        <v>15</v>
      </c>
      <c r="B211" s="28">
        <v>61</v>
      </c>
      <c r="C211" s="86" t="s">
        <v>204</v>
      </c>
      <c r="D211" s="27" t="s">
        <v>12</v>
      </c>
      <c r="E211" s="28">
        <v>1</v>
      </c>
      <c r="F211" s="27" t="s">
        <v>13</v>
      </c>
      <c r="G211" s="28">
        <v>0</v>
      </c>
      <c r="H211" s="27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</row>
    <row r="212" spans="1:21" ht="15.6" thickTop="1" thickBot="1" x14ac:dyDescent="0.35">
      <c r="A212" s="54" t="s">
        <v>84</v>
      </c>
      <c r="B212" s="52">
        <v>34</v>
      </c>
      <c r="C212" s="34" t="s">
        <v>189</v>
      </c>
      <c r="D212" s="27" t="s">
        <v>12</v>
      </c>
      <c r="E212" s="52">
        <v>1</v>
      </c>
      <c r="F212" s="27" t="s">
        <v>13</v>
      </c>
      <c r="G212" s="53">
        <v>-1</v>
      </c>
      <c r="H212" s="5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</row>
    <row r="213" spans="1:21" ht="15.6" thickTop="1" thickBot="1" x14ac:dyDescent="0.35">
      <c r="A213" s="54" t="s">
        <v>85</v>
      </c>
      <c r="B213" s="52">
        <v>34</v>
      </c>
      <c r="C213" s="34" t="s">
        <v>189</v>
      </c>
      <c r="D213" s="27" t="s">
        <v>12</v>
      </c>
      <c r="E213" s="52">
        <v>1</v>
      </c>
      <c r="F213" s="27" t="s">
        <v>13</v>
      </c>
      <c r="G213" s="53">
        <v>-1</v>
      </c>
      <c r="H213" s="5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</row>
    <row r="214" spans="1:21" ht="15.6" thickTop="1" thickBot="1" x14ac:dyDescent="0.35">
      <c r="A214" s="54" t="s">
        <v>86</v>
      </c>
      <c r="B214" s="52">
        <v>54</v>
      </c>
      <c r="C214" s="34" t="s">
        <v>190</v>
      </c>
      <c r="D214" s="27" t="s">
        <v>12</v>
      </c>
      <c r="E214" s="52">
        <v>0</v>
      </c>
      <c r="F214" s="27" t="s">
        <v>13</v>
      </c>
      <c r="G214" s="53">
        <v>-1</v>
      </c>
      <c r="H214" s="5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</row>
    <row r="215" spans="1:21" ht="15.6" thickTop="1" thickBot="1" x14ac:dyDescent="0.35">
      <c r="A215" s="94" t="s">
        <v>87</v>
      </c>
      <c r="B215" s="17">
        <v>54</v>
      </c>
      <c r="C215" s="7" t="s">
        <v>190</v>
      </c>
      <c r="D215" s="19" t="s">
        <v>12</v>
      </c>
      <c r="E215" s="17">
        <v>0</v>
      </c>
      <c r="F215" s="19" t="s">
        <v>13</v>
      </c>
      <c r="G215" s="20">
        <v>0</v>
      </c>
      <c r="H215" s="18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</row>
    <row r="216" spans="1:21" ht="15" thickBot="1" x14ac:dyDescent="0.35">
      <c r="A216" s="95"/>
      <c r="B216" s="15">
        <v>20</v>
      </c>
      <c r="C216" s="7" t="s">
        <v>193</v>
      </c>
      <c r="D216" s="2" t="s">
        <v>12</v>
      </c>
      <c r="E216" s="15">
        <v>0</v>
      </c>
      <c r="F216" s="2" t="s">
        <v>13</v>
      </c>
      <c r="G216" s="5">
        <v>0</v>
      </c>
      <c r="H216" s="1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</row>
    <row r="217" spans="1:21" ht="15" thickBot="1" x14ac:dyDescent="0.35">
      <c r="A217" s="95"/>
      <c r="B217" s="15">
        <v>36</v>
      </c>
      <c r="C217" s="7" t="s">
        <v>195</v>
      </c>
      <c r="D217" s="2" t="s">
        <v>12</v>
      </c>
      <c r="E217" s="15">
        <v>0</v>
      </c>
      <c r="F217" s="2" t="s">
        <v>13</v>
      </c>
      <c r="G217" s="5">
        <v>0</v>
      </c>
      <c r="H217" s="1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</row>
    <row r="218" spans="1:21" ht="15" thickBot="1" x14ac:dyDescent="0.35">
      <c r="A218" s="96"/>
      <c r="B218" s="21">
        <v>12</v>
      </c>
      <c r="C218" s="34" t="s">
        <v>211</v>
      </c>
      <c r="D218" s="23" t="s">
        <v>12</v>
      </c>
      <c r="E218" s="21">
        <v>0</v>
      </c>
      <c r="F218" s="23" t="s">
        <v>13</v>
      </c>
      <c r="G218" s="24">
        <v>0</v>
      </c>
      <c r="H218" s="25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</row>
    <row r="219" spans="1:21" ht="15" thickTop="1" x14ac:dyDescent="0.3">
      <c r="A219" s="42" t="s">
        <v>148</v>
      </c>
      <c r="B219" s="41"/>
      <c r="C219" s="82"/>
      <c r="D219" s="40"/>
      <c r="E219" s="41"/>
      <c r="F219" s="40"/>
      <c r="G219" s="41"/>
      <c r="H219" s="40"/>
      <c r="I219" s="14"/>
      <c r="J219" s="43" t="s">
        <v>151</v>
      </c>
      <c r="K219" s="43"/>
      <c r="L219" s="80"/>
      <c r="M219" s="14"/>
      <c r="N219" s="14"/>
      <c r="O219" s="14"/>
      <c r="P219" s="14"/>
      <c r="Q219" s="14"/>
      <c r="R219" s="14"/>
      <c r="S219" s="14"/>
      <c r="T219" s="14"/>
      <c r="U219" s="14"/>
    </row>
    <row r="220" spans="1:21" x14ac:dyDescent="0.3">
      <c r="A220" s="44" t="s">
        <v>145</v>
      </c>
      <c r="B220" s="45">
        <f>COUNT(B122:B218)</f>
        <v>97</v>
      </c>
      <c r="C220" s="83"/>
      <c r="D220" s="44" t="s">
        <v>27</v>
      </c>
      <c r="E220" s="45">
        <f>COUNT(E122:E218)</f>
        <v>93</v>
      </c>
      <c r="F220" s="43"/>
      <c r="G220" s="45">
        <f>COUNT(G122:G218)</f>
        <v>78</v>
      </c>
      <c r="H220" s="43"/>
      <c r="I220" s="14"/>
      <c r="J220" s="44" t="s">
        <v>27</v>
      </c>
      <c r="K220" s="46">
        <f>COUNTA(A122:A218)</f>
        <v>25</v>
      </c>
      <c r="L220" s="14"/>
      <c r="M220" s="14"/>
      <c r="N220" s="14"/>
      <c r="O220" s="14"/>
      <c r="P220" s="14"/>
      <c r="Q220" s="14"/>
      <c r="R220" s="14"/>
      <c r="S220" s="14"/>
      <c r="T220" s="14"/>
      <c r="U220" s="14"/>
    </row>
    <row r="221" spans="1:21" x14ac:dyDescent="0.3">
      <c r="A221" s="43"/>
      <c r="B221" s="46"/>
      <c r="C221" s="83"/>
      <c r="D221" s="47" t="s">
        <v>28</v>
      </c>
      <c r="E221" s="48">
        <f>AVERAGE(E122:E218)</f>
        <v>0.43010752688172044</v>
      </c>
      <c r="F221" s="42"/>
      <c r="G221" s="48">
        <f>AVERAGE(G122:G218)</f>
        <v>-0.26923076923076922</v>
      </c>
      <c r="H221" s="43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</row>
    <row r="222" spans="1:21" x14ac:dyDescent="0.3">
      <c r="A222" s="43"/>
      <c r="B222" s="46"/>
      <c r="C222" s="83"/>
      <c r="D222" s="44" t="s">
        <v>29</v>
      </c>
      <c r="E222" s="49">
        <f>STDEV(E122:E218)</f>
        <v>0.53968286706912205</v>
      </c>
      <c r="F222" s="43"/>
      <c r="G222" s="49">
        <f>STDEV(G122:G218)</f>
        <v>0.50124719575150867</v>
      </c>
      <c r="H222" s="43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</row>
    <row r="223" spans="1:21" x14ac:dyDescent="0.3">
      <c r="A223" s="43"/>
      <c r="B223" s="46"/>
      <c r="C223" s="83"/>
      <c r="D223" s="44" t="s">
        <v>30</v>
      </c>
      <c r="E223" s="49">
        <f>E221-1.96*E222/SQRT(E220)</f>
        <v>0.32042101441135745</v>
      </c>
      <c r="F223" s="43"/>
      <c r="G223" s="49">
        <f>G221-1.96*G222/SQRT(G220)</f>
        <v>-0.38047070411381673</v>
      </c>
      <c r="H223" s="43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</row>
    <row r="224" spans="1:21" x14ac:dyDescent="0.3">
      <c r="A224" s="43"/>
      <c r="B224" s="46"/>
      <c r="C224" s="83"/>
      <c r="D224" s="44" t="s">
        <v>31</v>
      </c>
      <c r="E224" s="49">
        <f>E221+1.96*E222/SQRT(E220)</f>
        <v>0.53979403935208337</v>
      </c>
      <c r="F224" s="43"/>
      <c r="G224" s="49">
        <f>G221+1.96*G222/SQRT(G220)</f>
        <v>-0.15799083434772171</v>
      </c>
      <c r="H224" s="43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</row>
    <row r="225" spans="1:21" ht="15" thickBot="1" x14ac:dyDescent="0.35">
      <c r="A225" s="50"/>
      <c r="B225" s="51"/>
      <c r="C225" s="84"/>
      <c r="D225" s="50"/>
      <c r="E225" s="51"/>
      <c r="F225" s="50"/>
      <c r="G225" s="51"/>
      <c r="H225" s="50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</row>
    <row r="226" spans="1:21" ht="15" thickTop="1" x14ac:dyDescent="0.3">
      <c r="A226" s="1"/>
      <c r="B226" s="15"/>
      <c r="C226" s="90"/>
      <c r="D226" s="2"/>
      <c r="E226" s="15"/>
      <c r="F226" s="2"/>
      <c r="G226" s="5"/>
      <c r="H226" s="1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</row>
    <row r="227" spans="1:21" x14ac:dyDescent="0.3">
      <c r="A227" s="1"/>
      <c r="B227" s="15"/>
      <c r="C227" s="90"/>
      <c r="D227" s="2"/>
      <c r="E227" s="15"/>
      <c r="F227" s="2"/>
      <c r="G227" s="5"/>
      <c r="H227" s="1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</row>
    <row r="228" spans="1:21" ht="15" thickBot="1" x14ac:dyDescent="0.35">
      <c r="A228" s="30" t="s">
        <v>91</v>
      </c>
      <c r="B228" s="31"/>
      <c r="C228" s="85"/>
      <c r="D228" s="32"/>
      <c r="E228" s="31"/>
      <c r="F228" s="32"/>
      <c r="G228" s="31"/>
      <c r="H228" s="32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</row>
    <row r="229" spans="1:21" ht="15" thickTop="1" x14ac:dyDescent="0.3">
      <c r="A229" s="94" t="s">
        <v>89</v>
      </c>
      <c r="B229" s="15">
        <v>43</v>
      </c>
      <c r="C229" s="91" t="s">
        <v>165</v>
      </c>
      <c r="D229" s="2" t="s">
        <v>12</v>
      </c>
      <c r="E229" s="15">
        <v>1</v>
      </c>
      <c r="F229" s="2" t="s">
        <v>13</v>
      </c>
      <c r="G229" s="5"/>
      <c r="H229" s="1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</row>
    <row r="230" spans="1:21" x14ac:dyDescent="0.3">
      <c r="A230" s="103"/>
      <c r="B230" s="15">
        <v>48</v>
      </c>
      <c r="C230" s="91" t="s">
        <v>205</v>
      </c>
      <c r="D230" s="2" t="s">
        <v>12</v>
      </c>
      <c r="E230" s="15">
        <v>0</v>
      </c>
      <c r="F230" s="2" t="s">
        <v>13</v>
      </c>
      <c r="G230" s="5">
        <v>0</v>
      </c>
      <c r="H230" s="1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</row>
    <row r="231" spans="1:21" x14ac:dyDescent="0.3">
      <c r="A231" s="102" t="s">
        <v>90</v>
      </c>
      <c r="B231" s="15">
        <v>43</v>
      </c>
      <c r="C231" s="91" t="s">
        <v>165</v>
      </c>
      <c r="D231" s="2" t="s">
        <v>12</v>
      </c>
      <c r="E231" s="15">
        <v>1</v>
      </c>
      <c r="F231" s="2" t="s">
        <v>13</v>
      </c>
      <c r="G231" s="5"/>
      <c r="H231" s="1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</row>
    <row r="232" spans="1:21" x14ac:dyDescent="0.3">
      <c r="A232" s="95"/>
      <c r="B232" s="15">
        <v>44</v>
      </c>
      <c r="C232" s="91" t="s">
        <v>175</v>
      </c>
      <c r="D232" s="2" t="s">
        <v>12</v>
      </c>
      <c r="E232" s="15">
        <v>1</v>
      </c>
      <c r="F232" s="2" t="s">
        <v>13</v>
      </c>
      <c r="G232" s="5">
        <v>1</v>
      </c>
      <c r="H232" s="1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</row>
    <row r="233" spans="1:21" x14ac:dyDescent="0.3">
      <c r="A233" s="103"/>
      <c r="B233" s="15">
        <v>48</v>
      </c>
      <c r="C233" s="91" t="s">
        <v>205</v>
      </c>
      <c r="D233" s="2" t="s">
        <v>12</v>
      </c>
      <c r="E233" s="15">
        <v>1</v>
      </c>
      <c r="F233" s="2" t="s">
        <v>13</v>
      </c>
      <c r="G233" s="5">
        <v>1</v>
      </c>
      <c r="H233" s="1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</row>
    <row r="234" spans="1:21" x14ac:dyDescent="0.3">
      <c r="A234" s="1" t="s">
        <v>92</v>
      </c>
      <c r="B234" s="15">
        <v>48</v>
      </c>
      <c r="C234" s="91" t="s">
        <v>205</v>
      </c>
      <c r="D234" s="2" t="s">
        <v>12</v>
      </c>
      <c r="E234" s="15">
        <v>0</v>
      </c>
      <c r="F234" s="2" t="s">
        <v>13</v>
      </c>
      <c r="G234" s="5">
        <v>0</v>
      </c>
      <c r="H234" s="1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</row>
    <row r="235" spans="1:21" x14ac:dyDescent="0.3">
      <c r="A235" s="102" t="s">
        <v>93</v>
      </c>
      <c r="B235" s="15">
        <v>30</v>
      </c>
      <c r="C235" s="91" t="s">
        <v>177</v>
      </c>
      <c r="D235" s="2" t="s">
        <v>12</v>
      </c>
      <c r="E235" s="15">
        <v>1</v>
      </c>
      <c r="F235" s="2" t="s">
        <v>13</v>
      </c>
      <c r="G235" s="5">
        <v>0</v>
      </c>
      <c r="H235" s="1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</row>
    <row r="236" spans="1:21" x14ac:dyDescent="0.3">
      <c r="A236" s="95"/>
      <c r="B236" s="15">
        <v>24</v>
      </c>
      <c r="C236" s="91" t="s">
        <v>206</v>
      </c>
      <c r="D236" s="2" t="s">
        <v>12</v>
      </c>
      <c r="E236" s="15">
        <v>0</v>
      </c>
      <c r="F236" s="2" t="s">
        <v>13</v>
      </c>
      <c r="G236" s="5">
        <v>1</v>
      </c>
      <c r="H236" s="1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</row>
    <row r="237" spans="1:21" x14ac:dyDescent="0.3">
      <c r="A237" s="95"/>
      <c r="B237" s="15">
        <v>56</v>
      </c>
      <c r="C237" s="91" t="s">
        <v>166</v>
      </c>
      <c r="D237" s="2" t="s">
        <v>12</v>
      </c>
      <c r="E237" s="15">
        <v>1</v>
      </c>
      <c r="F237" s="2" t="s">
        <v>13</v>
      </c>
      <c r="G237" s="5">
        <v>1</v>
      </c>
      <c r="H237" s="1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</row>
    <row r="238" spans="1:21" ht="15" thickBot="1" x14ac:dyDescent="0.35">
      <c r="A238" s="96"/>
      <c r="B238" s="21">
        <v>23</v>
      </c>
      <c r="C238" s="91" t="s">
        <v>207</v>
      </c>
      <c r="D238" s="23" t="s">
        <v>12</v>
      </c>
      <c r="E238" s="21">
        <v>1</v>
      </c>
      <c r="F238" s="23" t="s">
        <v>13</v>
      </c>
      <c r="G238" s="24"/>
      <c r="H238" s="25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</row>
    <row r="239" spans="1:21" ht="15" thickTop="1" x14ac:dyDescent="0.3">
      <c r="A239" s="42" t="s">
        <v>148</v>
      </c>
      <c r="B239" s="41"/>
      <c r="C239" s="40"/>
      <c r="D239" s="40"/>
      <c r="E239" s="41"/>
      <c r="F239" s="40"/>
      <c r="G239" s="41"/>
      <c r="H239" s="40"/>
      <c r="I239" s="14"/>
      <c r="J239" s="43" t="s">
        <v>152</v>
      </c>
      <c r="K239" s="43"/>
      <c r="L239" s="80"/>
      <c r="M239" s="14"/>
      <c r="N239" s="14"/>
      <c r="O239" s="14"/>
      <c r="P239" s="14"/>
      <c r="Q239" s="14"/>
      <c r="R239" s="14"/>
      <c r="S239" s="14"/>
      <c r="T239" s="14"/>
      <c r="U239" s="14"/>
    </row>
    <row r="240" spans="1:21" x14ac:dyDescent="0.3">
      <c r="A240" s="44" t="s">
        <v>145</v>
      </c>
      <c r="B240" s="45">
        <f>COUNT(B229:B238)</f>
        <v>10</v>
      </c>
      <c r="C240" s="43"/>
      <c r="D240" s="44" t="s">
        <v>27</v>
      </c>
      <c r="E240" s="45">
        <f>COUNT(E229:E238)</f>
        <v>10</v>
      </c>
      <c r="F240" s="43"/>
      <c r="G240" s="45">
        <f>COUNT(G229:G238)</f>
        <v>7</v>
      </c>
      <c r="H240" s="43"/>
      <c r="I240" s="14"/>
      <c r="J240" s="44" t="s">
        <v>27</v>
      </c>
      <c r="K240" s="46">
        <f>COUNTA(A229:A238)</f>
        <v>4</v>
      </c>
      <c r="L240" s="14"/>
      <c r="M240" s="14"/>
      <c r="N240" s="14"/>
      <c r="O240" s="14"/>
      <c r="P240" s="14"/>
      <c r="Q240" s="14"/>
      <c r="R240" s="14"/>
      <c r="S240" s="14"/>
      <c r="T240" s="14"/>
      <c r="U240" s="14"/>
    </row>
    <row r="241" spans="1:21" x14ac:dyDescent="0.3">
      <c r="A241" s="43"/>
      <c r="B241" s="46"/>
      <c r="C241" s="43"/>
      <c r="D241" s="47" t="s">
        <v>28</v>
      </c>
      <c r="E241" s="48">
        <f>AVERAGE(E229:E238)</f>
        <v>0.7</v>
      </c>
      <c r="F241" s="42"/>
      <c r="G241" s="48">
        <f>AVERAGE(G229:G238)</f>
        <v>0.5714285714285714</v>
      </c>
      <c r="H241" s="43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</row>
    <row r="242" spans="1:21" x14ac:dyDescent="0.3">
      <c r="A242" s="43"/>
      <c r="B242" s="46"/>
      <c r="C242" s="43"/>
      <c r="D242" s="44" t="s">
        <v>29</v>
      </c>
      <c r="E242" s="49">
        <f>STDEV(E229:E238)</f>
        <v>0.48304589153964789</v>
      </c>
      <c r="F242" s="43"/>
      <c r="G242" s="49">
        <f>STDEV(G229:G238)</f>
        <v>0.53452248382484879</v>
      </c>
      <c r="H242" s="43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</row>
    <row r="243" spans="1:21" x14ac:dyDescent="0.3">
      <c r="A243" s="43"/>
      <c r="B243" s="46"/>
      <c r="C243" s="43"/>
      <c r="D243" s="44" t="s">
        <v>30</v>
      </c>
      <c r="E243" s="49">
        <f>E241-1.96*E242/SQRT(E240)</f>
        <v>0.40060505459621848</v>
      </c>
      <c r="F243" s="43"/>
      <c r="G243" s="49">
        <f>G241-1.96*G242/SQRT(G240)</f>
        <v>0.1754487739641048</v>
      </c>
      <c r="H243" s="43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</row>
    <row r="244" spans="1:21" x14ac:dyDescent="0.3">
      <c r="A244" s="43"/>
      <c r="B244" s="46"/>
      <c r="C244" s="43"/>
      <c r="D244" s="44" t="s">
        <v>31</v>
      </c>
      <c r="E244" s="49">
        <f>E241+1.96*E242/SQRT(E240)</f>
        <v>0.99939494540378138</v>
      </c>
      <c r="F244" s="43"/>
      <c r="G244" s="49">
        <f>G241+1.96*G242/SQRT(G240)</f>
        <v>0.96740836889303794</v>
      </c>
      <c r="H244" s="43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</row>
    <row r="245" spans="1:21" ht="15" thickBot="1" x14ac:dyDescent="0.35">
      <c r="A245" s="50"/>
      <c r="B245" s="51"/>
      <c r="C245" s="50"/>
      <c r="D245" s="50"/>
      <c r="E245" s="51"/>
      <c r="F245" s="50"/>
      <c r="G245" s="51"/>
      <c r="H245" s="50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</row>
    <row r="246" spans="1:21" ht="15" thickTop="1" x14ac:dyDescent="0.3">
      <c r="A246" s="1"/>
      <c r="B246" s="15"/>
      <c r="C246" s="1"/>
      <c r="D246" s="2"/>
      <c r="E246" s="15"/>
      <c r="F246" s="2"/>
      <c r="G246" s="5"/>
      <c r="H246" s="1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</row>
    <row r="247" spans="1:21" x14ac:dyDescent="0.3">
      <c r="A247" s="14"/>
      <c r="B247" s="72"/>
      <c r="C247" s="14"/>
      <c r="D247" s="12"/>
      <c r="E247" s="72"/>
      <c r="F247" s="12"/>
      <c r="G247" s="13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</row>
    <row r="248" spans="1:21" ht="15.6" x14ac:dyDescent="0.3">
      <c r="A248" s="73" t="s">
        <v>144</v>
      </c>
      <c r="B248" s="75"/>
      <c r="C248" s="74"/>
      <c r="D248" s="43"/>
      <c r="E248" s="75"/>
      <c r="F248" s="43"/>
      <c r="G248" s="75"/>
      <c r="H248" s="7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</row>
    <row r="249" spans="1:21" x14ac:dyDescent="0.3">
      <c r="A249" s="42" t="s">
        <v>148</v>
      </c>
      <c r="B249" s="41"/>
      <c r="C249" s="40"/>
      <c r="D249" s="40"/>
      <c r="E249" s="41"/>
      <c r="F249" s="40"/>
      <c r="G249" s="41"/>
      <c r="H249" s="40"/>
      <c r="I249" s="14"/>
      <c r="J249" s="76" t="s">
        <v>153</v>
      </c>
      <c r="K249" s="77"/>
      <c r="L249" s="80"/>
      <c r="M249" s="14"/>
      <c r="N249" s="14"/>
      <c r="O249" s="14"/>
      <c r="P249" s="14"/>
      <c r="Q249" s="14"/>
      <c r="R249" s="14"/>
      <c r="S249" s="14"/>
      <c r="T249" s="14"/>
      <c r="U249" s="14"/>
    </row>
    <row r="250" spans="1:21" x14ac:dyDescent="0.3">
      <c r="A250" s="44" t="s">
        <v>145</v>
      </c>
      <c r="B250" s="45">
        <f>COUNT(B10:B25,B36:B111,B122:B218,B229:B238)</f>
        <v>199</v>
      </c>
      <c r="C250" s="43"/>
      <c r="D250" s="44" t="s">
        <v>27</v>
      </c>
      <c r="E250" s="45">
        <f>COUNT(E10:E25,E36:E111,E122:E218,E229:E238)</f>
        <v>193</v>
      </c>
      <c r="F250" s="43"/>
      <c r="G250" s="45">
        <f>COUNT(G10:G25,G36:G111,G122:G218,G229:G238)</f>
        <v>169</v>
      </c>
      <c r="H250" s="43"/>
      <c r="I250" s="14"/>
      <c r="J250" s="81" t="s">
        <v>27</v>
      </c>
      <c r="K250" s="78">
        <f>COUNTA(A10:A25,A36:A110,A122:A218,A229:A238)</f>
        <v>62</v>
      </c>
      <c r="L250" s="14"/>
      <c r="M250" s="14"/>
      <c r="N250" s="14"/>
      <c r="O250" s="14"/>
      <c r="P250" s="14"/>
      <c r="Q250" s="14"/>
      <c r="R250" s="14"/>
      <c r="S250" s="14"/>
      <c r="T250" s="14"/>
      <c r="U250" s="14"/>
    </row>
    <row r="251" spans="1:21" x14ac:dyDescent="0.3">
      <c r="A251" s="43"/>
      <c r="B251" s="46"/>
      <c r="C251" s="43"/>
      <c r="D251" s="47" t="s">
        <v>28</v>
      </c>
      <c r="E251" s="48">
        <f>AVERAGE(E10:E25,E36:E111,E122:E218,E229:E238)</f>
        <v>0.37305699481865284</v>
      </c>
      <c r="F251" s="42"/>
      <c r="G251" s="48">
        <f>AVERAGE(G10:G25,G36:G111,G122:G218,G229:G238)</f>
        <v>-0.19526627218934911</v>
      </c>
      <c r="H251" s="43"/>
      <c r="I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</row>
    <row r="252" spans="1:21" x14ac:dyDescent="0.3">
      <c r="A252" s="43"/>
      <c r="B252" s="46"/>
      <c r="C252" s="43"/>
      <c r="D252" s="44" t="s">
        <v>29</v>
      </c>
      <c r="E252" s="49">
        <f>STDEV(E10:E25,E36:E111,E122:E218,E229:E238)</f>
        <v>0.57345760692749137</v>
      </c>
      <c r="F252" s="43"/>
      <c r="G252" s="49">
        <f>STDEV(G10:G25,G36:G111,G122:G218,G229:G238)</f>
        <v>0.52642218378584127</v>
      </c>
      <c r="H252" s="43"/>
      <c r="I252" s="14"/>
      <c r="J252" s="60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</row>
    <row r="253" spans="1:21" x14ac:dyDescent="0.3">
      <c r="A253" s="43"/>
      <c r="B253" s="46"/>
      <c r="C253" s="43"/>
      <c r="D253" s="44" t="s">
        <v>30</v>
      </c>
      <c r="E253" s="49">
        <f>E251-1.96*E252/SQRT(E250)</f>
        <v>0.29215136651945273</v>
      </c>
      <c r="F253" s="43"/>
      <c r="G253" s="49">
        <f>G251-1.96*G252/SQRT(G250)</f>
        <v>-0.27463453989859904</v>
      </c>
      <c r="H253" s="43"/>
      <c r="I253" s="14"/>
      <c r="J253" s="60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</row>
    <row r="254" spans="1:21" x14ac:dyDescent="0.3">
      <c r="A254" s="43"/>
      <c r="B254" s="46"/>
      <c r="C254" s="43"/>
      <c r="D254" s="44" t="s">
        <v>31</v>
      </c>
      <c r="E254" s="49">
        <f>E251+1.96*E252/SQRT(E250)</f>
        <v>0.45396262311785296</v>
      </c>
      <c r="F254" s="43"/>
      <c r="G254" s="49">
        <f>G251+1.96*G252/SQRT(G250)</f>
        <v>-0.1158980044800992</v>
      </c>
      <c r="H254" s="43"/>
      <c r="I254" s="14"/>
      <c r="J254" s="60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</row>
    <row r="255" spans="1:21" ht="15" thickBot="1" x14ac:dyDescent="0.35">
      <c r="A255" s="50"/>
      <c r="B255" s="51"/>
      <c r="C255" s="50"/>
      <c r="D255" s="50"/>
      <c r="E255" s="51"/>
      <c r="F255" s="50"/>
      <c r="G255" s="51"/>
      <c r="H255" s="50"/>
      <c r="I255" s="14"/>
      <c r="J255" s="60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</row>
    <row r="256" spans="1:21" ht="15" thickTop="1" x14ac:dyDescent="0.3">
      <c r="A256" s="1"/>
      <c r="B256" s="15"/>
      <c r="C256" s="1"/>
      <c r="D256" s="2"/>
      <c r="E256" s="15"/>
      <c r="F256" s="2"/>
      <c r="G256" s="5"/>
      <c r="H256" s="1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</row>
    <row r="257" spans="1:21" x14ac:dyDescent="0.3">
      <c r="A257" s="14"/>
      <c r="B257" s="72"/>
      <c r="C257" s="14"/>
      <c r="D257" s="12"/>
      <c r="E257" s="72"/>
      <c r="F257" s="12"/>
      <c r="G257" s="13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</row>
    <row r="258" spans="1:21" x14ac:dyDescent="0.3">
      <c r="A258" s="14"/>
      <c r="B258" s="72"/>
      <c r="C258" s="14"/>
      <c r="D258" s="12"/>
      <c r="E258" s="72"/>
      <c r="F258" s="12"/>
      <c r="G258" s="13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</row>
    <row r="259" spans="1:21" x14ac:dyDescent="0.3">
      <c r="A259" s="14"/>
      <c r="B259" s="72"/>
      <c r="C259" s="14"/>
      <c r="D259" s="12"/>
      <c r="E259" s="72"/>
      <c r="F259" s="12"/>
      <c r="G259" s="13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</row>
    <row r="260" spans="1:21" x14ac:dyDescent="0.3">
      <c r="A260" t="s">
        <v>220</v>
      </c>
    </row>
    <row r="261" spans="1:21" x14ac:dyDescent="0.3">
      <c r="A261" t="s">
        <v>149</v>
      </c>
    </row>
    <row r="262" spans="1:21" ht="15" thickBot="1" x14ac:dyDescent="0.35">
      <c r="A262" s="67"/>
      <c r="B262" s="67"/>
      <c r="C262" s="67"/>
      <c r="D262" s="67"/>
      <c r="E262" s="67"/>
      <c r="F262" s="67"/>
      <c r="G262" s="67"/>
      <c r="H262" s="67"/>
    </row>
    <row r="263" spans="1:21" ht="15" thickTop="1" x14ac:dyDescent="0.3"/>
    <row r="266" spans="1:21" ht="15.6" x14ac:dyDescent="0.3">
      <c r="A266" s="71" t="s">
        <v>217</v>
      </c>
    </row>
    <row r="267" spans="1:21" x14ac:dyDescent="0.3">
      <c r="A267" s="69" t="s">
        <v>128</v>
      </c>
    </row>
    <row r="268" spans="1:21" x14ac:dyDescent="0.3">
      <c r="A268" s="70" t="s">
        <v>108</v>
      </c>
    </row>
    <row r="269" spans="1:21" x14ac:dyDescent="0.3">
      <c r="A269" s="70" t="s">
        <v>119</v>
      </c>
    </row>
    <row r="270" spans="1:21" x14ac:dyDescent="0.3">
      <c r="A270" s="69" t="s">
        <v>132</v>
      </c>
    </row>
    <row r="271" spans="1:21" x14ac:dyDescent="0.3">
      <c r="A271" s="69" t="s">
        <v>124</v>
      </c>
    </row>
    <row r="272" spans="1:21" x14ac:dyDescent="0.3">
      <c r="A272" s="70" t="s">
        <v>110</v>
      </c>
    </row>
    <row r="273" spans="1:1" x14ac:dyDescent="0.3">
      <c r="A273" s="69" t="s">
        <v>125</v>
      </c>
    </row>
    <row r="274" spans="1:1" x14ac:dyDescent="0.3">
      <c r="A274" s="69" t="s">
        <v>112</v>
      </c>
    </row>
    <row r="275" spans="1:1" x14ac:dyDescent="0.3">
      <c r="A275" s="69" t="s">
        <v>135</v>
      </c>
    </row>
    <row r="276" spans="1:1" x14ac:dyDescent="0.3">
      <c r="A276" s="69" t="s">
        <v>116</v>
      </c>
    </row>
    <row r="277" spans="1:1" x14ac:dyDescent="0.3">
      <c r="A277" s="69" t="s">
        <v>117</v>
      </c>
    </row>
    <row r="278" spans="1:1" x14ac:dyDescent="0.3">
      <c r="A278" s="69" t="s">
        <v>139</v>
      </c>
    </row>
    <row r="279" spans="1:1" x14ac:dyDescent="0.3">
      <c r="A279" s="69" t="s">
        <v>141</v>
      </c>
    </row>
    <row r="280" spans="1:1" x14ac:dyDescent="0.3">
      <c r="A280" s="70" t="s">
        <v>118</v>
      </c>
    </row>
    <row r="281" spans="1:1" x14ac:dyDescent="0.3">
      <c r="A281" s="69" t="s">
        <v>104</v>
      </c>
    </row>
    <row r="282" spans="1:1" x14ac:dyDescent="0.3">
      <c r="A282" s="69" t="s">
        <v>106</v>
      </c>
    </row>
    <row r="283" spans="1:1" x14ac:dyDescent="0.3">
      <c r="A283" s="69" t="s">
        <v>129</v>
      </c>
    </row>
    <row r="284" spans="1:1" x14ac:dyDescent="0.3">
      <c r="A284" s="69" t="s">
        <v>143</v>
      </c>
    </row>
    <row r="285" spans="1:1" x14ac:dyDescent="0.3">
      <c r="A285" s="69" t="s">
        <v>137</v>
      </c>
    </row>
    <row r="286" spans="1:1" x14ac:dyDescent="0.3">
      <c r="A286" s="69" t="s">
        <v>131</v>
      </c>
    </row>
    <row r="287" spans="1:1" x14ac:dyDescent="0.3">
      <c r="A287" s="69" t="s">
        <v>114</v>
      </c>
    </row>
    <row r="288" spans="1:1" x14ac:dyDescent="0.3">
      <c r="A288" s="69" t="s">
        <v>100</v>
      </c>
    </row>
    <row r="289" spans="1:1" x14ac:dyDescent="0.3">
      <c r="A289" s="69" t="s">
        <v>123</v>
      </c>
    </row>
    <row r="290" spans="1:1" x14ac:dyDescent="0.3">
      <c r="A290" s="69" t="s">
        <v>130</v>
      </c>
    </row>
    <row r="291" spans="1:1" x14ac:dyDescent="0.3">
      <c r="A291" s="69" t="s">
        <v>138</v>
      </c>
    </row>
    <row r="292" spans="1:1" x14ac:dyDescent="0.3">
      <c r="A292" s="69" t="s">
        <v>133</v>
      </c>
    </row>
    <row r="293" spans="1:1" x14ac:dyDescent="0.3">
      <c r="A293" s="69" t="s">
        <v>126</v>
      </c>
    </row>
    <row r="294" spans="1:1" x14ac:dyDescent="0.3">
      <c r="A294" s="69" t="s">
        <v>136</v>
      </c>
    </row>
    <row r="295" spans="1:1" x14ac:dyDescent="0.3">
      <c r="A295" s="69" t="s">
        <v>140</v>
      </c>
    </row>
    <row r="296" spans="1:1" x14ac:dyDescent="0.3">
      <c r="A296" s="69" t="s">
        <v>102</v>
      </c>
    </row>
    <row r="297" spans="1:1" x14ac:dyDescent="0.3">
      <c r="A297" s="69" t="s">
        <v>113</v>
      </c>
    </row>
    <row r="298" spans="1:1" x14ac:dyDescent="0.3">
      <c r="A298" s="69" t="s">
        <v>120</v>
      </c>
    </row>
    <row r="299" spans="1:1" x14ac:dyDescent="0.3">
      <c r="A299" s="69" t="s">
        <v>101</v>
      </c>
    </row>
    <row r="300" spans="1:1" x14ac:dyDescent="0.3">
      <c r="A300" s="69" t="s">
        <v>109</v>
      </c>
    </row>
    <row r="301" spans="1:1" x14ac:dyDescent="0.3">
      <c r="A301" s="69" t="s">
        <v>98</v>
      </c>
    </row>
    <row r="302" spans="1:1" x14ac:dyDescent="0.3">
      <c r="A302" s="69" t="s">
        <v>121</v>
      </c>
    </row>
    <row r="303" spans="1:1" x14ac:dyDescent="0.3">
      <c r="A303" s="69" t="s">
        <v>97</v>
      </c>
    </row>
    <row r="304" spans="1:1" x14ac:dyDescent="0.3">
      <c r="A304" s="69" t="s">
        <v>105</v>
      </c>
    </row>
    <row r="305" spans="1:1" x14ac:dyDescent="0.3">
      <c r="A305" s="69" t="s">
        <v>99</v>
      </c>
    </row>
    <row r="306" spans="1:1" x14ac:dyDescent="0.3">
      <c r="A306" s="69" t="s">
        <v>142</v>
      </c>
    </row>
    <row r="307" spans="1:1" x14ac:dyDescent="0.3">
      <c r="A307" s="69" t="s">
        <v>122</v>
      </c>
    </row>
    <row r="308" spans="1:1" x14ac:dyDescent="0.3">
      <c r="A308" s="69" t="s">
        <v>103</v>
      </c>
    </row>
    <row r="309" spans="1:1" x14ac:dyDescent="0.3">
      <c r="A309" s="69" t="s">
        <v>96</v>
      </c>
    </row>
    <row r="310" spans="1:1" x14ac:dyDescent="0.3">
      <c r="A310" s="69" t="s">
        <v>127</v>
      </c>
    </row>
    <row r="311" spans="1:1" x14ac:dyDescent="0.3">
      <c r="A311" s="69" t="s">
        <v>115</v>
      </c>
    </row>
    <row r="312" spans="1:1" x14ac:dyDescent="0.3">
      <c r="A312" s="69" t="s">
        <v>134</v>
      </c>
    </row>
    <row r="313" spans="1:1" x14ac:dyDescent="0.3">
      <c r="A313" s="69" t="s">
        <v>111</v>
      </c>
    </row>
    <row r="314" spans="1:1" x14ac:dyDescent="0.3">
      <c r="A314" s="69" t="s">
        <v>107</v>
      </c>
    </row>
  </sheetData>
  <sortState ref="A263:A310">
    <sortCondition ref="A263:A310"/>
  </sortState>
  <mergeCells count="29">
    <mergeCell ref="A235:A238"/>
    <mergeCell ref="A175:A190"/>
    <mergeCell ref="A191:A202"/>
    <mergeCell ref="A203:A210"/>
    <mergeCell ref="A215:A218"/>
    <mergeCell ref="A229:A230"/>
    <mergeCell ref="A231:A233"/>
    <mergeCell ref="A162:A174"/>
    <mergeCell ref="A85:A86"/>
    <mergeCell ref="A89:A90"/>
    <mergeCell ref="A91:A100"/>
    <mergeCell ref="A101:A104"/>
    <mergeCell ref="A106:A107"/>
    <mergeCell ref="A108:A109"/>
    <mergeCell ref="A110:A111"/>
    <mergeCell ref="A122:A126"/>
    <mergeCell ref="A131:A145"/>
    <mergeCell ref="A149:A152"/>
    <mergeCell ref="A154:A157"/>
    <mergeCell ref="A61:A70"/>
    <mergeCell ref="A71:A76"/>
    <mergeCell ref="A78:A82"/>
    <mergeCell ref="A83:A84"/>
    <mergeCell ref="A14:A16"/>
    <mergeCell ref="A19:A21"/>
    <mergeCell ref="A36:A37"/>
    <mergeCell ref="A43:A54"/>
    <mergeCell ref="A55:A57"/>
    <mergeCell ref="A58:A60"/>
  </mergeCells>
  <hyperlinks>
    <hyperlink ref="A268" r:id="rId1" display="https://doi.org/10.1016/j.jdent.2021.103678"/>
    <hyperlink ref="A272" r:id="rId2" display="https://doi.org/10.1007/s00784-018-2725-2"/>
    <hyperlink ref="A280" r:id="rId3" display="https://doi.org/10.1016/j.archoralbio.2019.05.001"/>
    <hyperlink ref="A269" r:id="rId4" display="https://doi.org/10.1111/cid.12597"/>
  </hyperlinks>
  <pageMargins left="0.7" right="0.7" top="0.78740157499999996" bottom="0.78740157499999996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Schererg</dc:creator>
  <cp:lastModifiedBy>Schererg</cp:lastModifiedBy>
  <dcterms:created xsi:type="dcterms:W3CDTF">2024-02-08T09:42:12Z</dcterms:created>
  <dcterms:modified xsi:type="dcterms:W3CDTF">2024-03-18T07:21:46Z</dcterms:modified>
</cp:coreProperties>
</file>